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Indikator Anti Korupsi\"/>
    </mc:Choice>
  </mc:AlternateContent>
  <xr:revisionPtr revIDLastSave="0" documentId="13_ncr:1_{1161B8FB-A9E2-4344-B953-453EC7BC6B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ulasi Norma" sheetId="6" r:id="rId1"/>
  </sheets>
  <definedNames>
    <definedName name="_xlnm.Print_Area" localSheetId="0">'Simulasi Norma'!$A$1:$AA$138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4" i="6" l="1"/>
  <c r="T121" i="6"/>
  <c r="T116" i="6"/>
  <c r="T102" i="6"/>
  <c r="T90" i="6"/>
  <c r="T80" i="6"/>
  <c r="T68" i="6"/>
  <c r="T65" i="6"/>
  <c r="T62" i="6"/>
  <c r="T57" i="6"/>
  <c r="T52" i="6"/>
  <c r="T48" i="6"/>
  <c r="T42" i="6"/>
  <c r="T37" i="6"/>
  <c r="T29" i="6"/>
  <c r="T24" i="6"/>
  <c r="T18" i="6"/>
  <c r="T7" i="6" l="1"/>
  <c r="Q129" i="6"/>
  <c r="N127" i="6"/>
  <c r="N126" i="6"/>
  <c r="N125" i="6"/>
  <c r="R124" i="6"/>
  <c r="N124" i="6"/>
  <c r="N122" i="6"/>
  <c r="R121" i="6"/>
  <c r="V137" i="6" s="1"/>
  <c r="N121" i="6"/>
  <c r="N119" i="6"/>
  <c r="N118" i="6"/>
  <c r="N117" i="6"/>
  <c r="R116" i="6"/>
  <c r="N116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R102" i="6"/>
  <c r="N100" i="6"/>
  <c r="N99" i="6"/>
  <c r="N98" i="6"/>
  <c r="N97" i="6"/>
  <c r="N96" i="6"/>
  <c r="N94" i="6"/>
  <c r="N93" i="6"/>
  <c r="N92" i="6"/>
  <c r="N91" i="6"/>
  <c r="R90" i="6"/>
  <c r="N88" i="6"/>
  <c r="N87" i="6"/>
  <c r="N86" i="6"/>
  <c r="N85" i="6"/>
  <c r="N84" i="6"/>
  <c r="N83" i="6"/>
  <c r="N82" i="6"/>
  <c r="N81" i="6"/>
  <c r="R80" i="6"/>
  <c r="N80" i="6"/>
  <c r="N78" i="6"/>
  <c r="N77" i="6"/>
  <c r="N76" i="6"/>
  <c r="N75" i="6"/>
  <c r="N74" i="6"/>
  <c r="N73" i="6"/>
  <c r="N72" i="6"/>
  <c r="N71" i="6"/>
  <c r="N70" i="6"/>
  <c r="N69" i="6"/>
  <c r="R68" i="6"/>
  <c r="N68" i="6"/>
  <c r="N66" i="6"/>
  <c r="R65" i="6"/>
  <c r="N65" i="6"/>
  <c r="N63" i="6"/>
  <c r="R62" i="6"/>
  <c r="N62" i="6"/>
  <c r="N60" i="6"/>
  <c r="N59" i="6"/>
  <c r="N58" i="6"/>
  <c r="R57" i="6"/>
  <c r="N57" i="6"/>
  <c r="N55" i="6"/>
  <c r="N54" i="6"/>
  <c r="N53" i="6"/>
  <c r="R52" i="6"/>
  <c r="N52" i="6"/>
  <c r="N50" i="6"/>
  <c r="N49" i="6"/>
  <c r="R48" i="6"/>
  <c r="N48" i="6"/>
  <c r="N46" i="6"/>
  <c r="N45" i="6"/>
  <c r="N44" i="6"/>
  <c r="N43" i="6"/>
  <c r="R42" i="6"/>
  <c r="N42" i="6"/>
  <c r="N40" i="6"/>
  <c r="N39" i="6"/>
  <c r="N38" i="6"/>
  <c r="R37" i="6"/>
  <c r="N37" i="6"/>
  <c r="N35" i="6"/>
  <c r="N34" i="6"/>
  <c r="N33" i="6"/>
  <c r="N32" i="6"/>
  <c r="N31" i="6"/>
  <c r="N30" i="6"/>
  <c r="R29" i="6"/>
  <c r="N29" i="6"/>
  <c r="N27" i="6"/>
  <c r="N26" i="6"/>
  <c r="N25" i="6"/>
  <c r="R24" i="6"/>
  <c r="N24" i="6"/>
  <c r="N22" i="6"/>
  <c r="N21" i="6"/>
  <c r="N20" i="6"/>
  <c r="N19" i="6"/>
  <c r="R18" i="6"/>
  <c r="N18" i="6"/>
  <c r="N16" i="6"/>
  <c r="N15" i="6"/>
  <c r="N14" i="6"/>
  <c r="N13" i="6"/>
  <c r="N12" i="6"/>
  <c r="N11" i="6"/>
  <c r="N10" i="6"/>
  <c r="N9" i="6"/>
  <c r="N8" i="6"/>
  <c r="R7" i="6"/>
  <c r="N7" i="6"/>
  <c r="O116" i="6" l="1"/>
  <c r="P116" i="6" s="1"/>
  <c r="O29" i="6"/>
  <c r="P29" i="6" s="1"/>
  <c r="O24" i="6"/>
  <c r="P24" i="6" s="1"/>
  <c r="O68" i="6"/>
  <c r="P68" i="6" s="1"/>
  <c r="O37" i="6"/>
  <c r="P37" i="6" s="1"/>
  <c r="O48" i="6"/>
  <c r="P48" i="6" s="1"/>
  <c r="O121" i="6"/>
  <c r="P121" i="6" s="1"/>
  <c r="V136" i="6"/>
  <c r="O52" i="6"/>
  <c r="P52" i="6" s="1"/>
  <c r="O7" i="6"/>
  <c r="P7" i="6" s="1"/>
  <c r="O90" i="6"/>
  <c r="P90" i="6" s="1"/>
  <c r="V134" i="6"/>
  <c r="V135" i="6"/>
  <c r="O124" i="6"/>
  <c r="P124" i="6" s="1"/>
  <c r="O62" i="6"/>
  <c r="P62" i="6" s="1"/>
  <c r="O102" i="6"/>
  <c r="P102" i="6" s="1"/>
  <c r="O18" i="6"/>
  <c r="P18" i="6" s="1"/>
  <c r="O42" i="6"/>
  <c r="P42" i="6" s="1"/>
  <c r="O57" i="6"/>
  <c r="P57" i="6" s="1"/>
  <c r="O65" i="6"/>
  <c r="P65" i="6" s="1"/>
  <c r="O80" i="6"/>
  <c r="P80" i="6" s="1"/>
  <c r="V133" i="6"/>
  <c r="T129" i="6"/>
  <c r="V138" i="6" l="1"/>
</calcChain>
</file>

<file path=xl/sharedStrings.xml><?xml version="1.0" encoding="utf-8"?>
<sst xmlns="http://schemas.openxmlformats.org/spreadsheetml/2006/main" count="284" uniqueCount="259">
  <si>
    <t>NO</t>
  </si>
  <si>
    <t>KOMPONEN</t>
  </si>
  <si>
    <t>INDIKATOR</t>
  </si>
  <si>
    <t>BUKTI / EVIDENCE / DOKUMEN</t>
  </si>
  <si>
    <t>% 
EVIDENCE</t>
  </si>
  <si>
    <t>BOBOT</t>
  </si>
  <si>
    <t>NILAI LEVEL</t>
  </si>
  <si>
    <t>SKOR</t>
  </si>
  <si>
    <t>CATATAN</t>
  </si>
  <si>
    <t>Level 1 (0,6)</t>
  </si>
  <si>
    <t>Level 2 (0,7)</t>
  </si>
  <si>
    <t>Level 3 (0,8)</t>
  </si>
  <si>
    <t>Level 4 (0,9)</t>
  </si>
  <si>
    <t>Level 5 (1,0)</t>
  </si>
  <si>
    <t>I</t>
  </si>
  <si>
    <t>Penguatan Tata Laksana</t>
  </si>
  <si>
    <t>I.1</t>
  </si>
  <si>
    <t xml:space="preserve">RPJMDes </t>
  </si>
  <si>
    <t>Minimal evidence dipenuhi 40%</t>
  </si>
  <si>
    <t>Minimal evidence terpenuhi 70%</t>
  </si>
  <si>
    <t>● Evidence semua lengkap
● Terdapat evidence yang terkait regulasi dalam bentuk digital</t>
  </si>
  <si>
    <t xml:space="preserve">● Level 3 terpenuhi
● Minimal terdapat perangkat desa memahami mekanisme perencanaaan hingga pertanggungjawaban APBDes
</t>
  </si>
  <si>
    <t xml:space="preserve">● Level 4 terpenuhi
● Minimal terdapat anggota BPD memahami mekanisme perencanaan hingga pertanggungjawaban APBDes
● Terdapat kesesuaian antara APBDes dengan Permendes terkait prioritas penggunaan dana desa
</t>
  </si>
  <si>
    <t>RKPDes</t>
  </si>
  <si>
    <t xml:space="preserve">APBDes </t>
  </si>
  <si>
    <t xml:space="preserve">APBDes perubahan </t>
  </si>
  <si>
    <t xml:space="preserve">Laporan Pertanggungjawaban </t>
  </si>
  <si>
    <t>Undangan Penyusunan regulasi kepada seluruh aparatur desa</t>
  </si>
  <si>
    <t>Notulensi Penyusunan regulasi</t>
  </si>
  <si>
    <t>Daftar Hadir Penyusunan regulasi</t>
  </si>
  <si>
    <t>Dokumentasi Penyusunan regulasi</t>
  </si>
  <si>
    <t>Pertanggungjawaban Bumdes (PP 11 Tahun 2021)</t>
  </si>
  <si>
    <t xml:space="preserve"> </t>
  </si>
  <si>
    <t>I.2</t>
  </si>
  <si>
    <t>Adanya Perdes/Keputusan Kepala Desa/SOP mengenai Mekanisme Evaluasi Kinerja Perangkat Desa</t>
  </si>
  <si>
    <t>SOTK (struktur organisasi tata kelola) Desa, tupoksi masing-masing kaur</t>
  </si>
  <si>
    <t xml:space="preserve">● Level 3 terpenuhi
● Minimal terdapat perangkat desa memahami mengenai SOTK dan mekanisme evaluasi terhadap perangkat desa
● Terdapat publikasi terkait regulasi mekanisme dan evaluasi kinerja perangkat desa
</t>
  </si>
  <si>
    <t xml:space="preserve">● Level 4 terpenuhi 
● Minimal terdapat anggota BPD mengetahui mengenai SOTK dan mekanisme evaluasi terhadap perangkat desa
</t>
  </si>
  <si>
    <t>Perkades/Perdes/Keputusan Kades/SOP tentang Mekanisme Evaluasi Kinerja Perangkat Desa</t>
  </si>
  <si>
    <t xml:space="preserve">Notulensi / Daftar Hadir / Dokumentasi Penyusunan regulasi </t>
  </si>
  <si>
    <t>Format formulir evaluasi (Tupoksi perangkat Desa, Dokumen pendukung, Kriteria penilaian dan Catatan)</t>
  </si>
  <si>
    <t>I.3</t>
  </si>
  <si>
    <t xml:space="preserve">Adanya Perdes/Keputusan Kepala Desa/SOP tentang Pengendalian Gratifikasi, Suap dan Konflik Kepentingan </t>
  </si>
  <si>
    <t>Perkades/Perdes/Keputusan Kades/SOP tentang Pengendalian Gratifikasi, Suap dan Konflik Kepentingan</t>
  </si>
  <si>
    <t>Minimal evidence dipenuhi 70%</t>
  </si>
  <si>
    <t>● Level 3 terpenuhi
● Minimal terdapat perangkat desa memahami tentang pengendalian gratifikasi, suap dan konflik kepentingan (regulasi, makna, dan pesan dalam dokumen tersebut)</t>
  </si>
  <si>
    <t xml:space="preserve">● Level 4 terpenuhi
● Minimal terdapat anggota BPD memahami tentang pengendalian gratifikasi, suap dan konflik kepentingan (regulasi, makna, dan pesan dalam dokumen tersebut)
● Implementasi Perkades yaitu Rekapitulasi laporan gratifikasi, suap dan konflik kepentingan.
</t>
  </si>
  <si>
    <t>Format lampiran deklarasi CoI</t>
  </si>
  <si>
    <t>I.4</t>
  </si>
  <si>
    <t>Perjanjian Kerjasama antara Pelaksana Kegiatan Anggaran dengan Pihak Penyedia, dan telah melalui Proses Pengadaan Barang/Jasa di Desa</t>
  </si>
  <si>
    <t>Perencanaan Pengadaan terkait PBJ</t>
  </si>
  <si>
    <t>Minimal evidence dipenuhi 50%</t>
  </si>
  <si>
    <t>Minimal evidence dipenuhi 80%</t>
  </si>
  <si>
    <t>● Evidence semua lengkap
● Perencanaan Pengadaan telah terpublikasi
● Seluruh evidence dalam bentuk digital</t>
  </si>
  <si>
    <t xml:space="preserve">● Level 3 terpenuhi
● Terdapat papan informasi dan atau publikasi tentang pekerjaan dilaksanakan </t>
  </si>
  <si>
    <r>
      <rPr>
        <sz val="11"/>
        <color theme="1"/>
        <rFont val="Calibri"/>
        <charset val="134"/>
        <scheme val="minor"/>
      </rPr>
      <t xml:space="preserve">● Level 4 terpenuhi
● Hasil pekerjaan dapat memberi manfaat bagi masyarakat
</t>
    </r>
    <r>
      <rPr>
        <i/>
        <sz val="11"/>
        <color theme="1"/>
        <rFont val="Calibri"/>
        <charset val="134"/>
        <scheme val="minor"/>
      </rPr>
      <t>●</t>
    </r>
    <r>
      <rPr>
        <sz val="11"/>
        <color theme="1"/>
        <rFont val="Calibri"/>
        <charset val="134"/>
        <scheme val="minor"/>
      </rPr>
      <t>Random check dengan penyedia yang menyatakan bahwa selama proses pengadaan tidak ada indikasi gratifikasi dan sejenisnya</t>
    </r>
  </si>
  <si>
    <t>KAK/ToR/spesifikasi teknis terkait PBJ dan HPS sesuai peraturan LKPP dan atau kepala daerah tentang tata cara pengadaan barang/jasa di desa</t>
  </si>
  <si>
    <t>Undangan dari Desa kepada Penyedia Jasa sesuai Peraturan PBJ yang berlaku</t>
  </si>
  <si>
    <t xml:space="preserve">surat penawaran dari Penyedia Jasa </t>
  </si>
  <si>
    <t>SK Tim Pelaksana Kegiatan</t>
  </si>
  <si>
    <t>Perjanjian Kerjasama</t>
  </si>
  <si>
    <t>Dokumen penyelesaian pembayaran</t>
  </si>
  <si>
    <t>I.5</t>
  </si>
  <si>
    <t>Adanya Perdes/Keputusan Kepala Desa/SOP tentang Pakta Integritas dan sejenisnya</t>
  </si>
  <si>
    <t>Perkades/Perdes/Keputusan Kades/SOP tentang Pakta Integritas</t>
  </si>
  <si>
    <t xml:space="preserve">● Minimal evidence dipenuhi 40%
</t>
  </si>
  <si>
    <t>● Minimal evidence dipenuhi 70%</t>
  </si>
  <si>
    <t>● Evidence semua lengkap
● Seluruh evidence dalam bentuk digital</t>
  </si>
  <si>
    <t xml:space="preserve">● Level 3 terpenuhi
● Terdapat perangkat desa yang memahami substansi tentang Pakta Integritas yang ditandatangani
</t>
  </si>
  <si>
    <t>● Level 4 terpenuhi
● Terdapat anggota BPD yang mengetahui bahwa ada Pakta Integritas bagi perangkat desa</t>
  </si>
  <si>
    <t>Dokumen Pakta Integritas yang ditandatangani Aparat Desa</t>
  </si>
  <si>
    <t xml:space="preserve">Notulensi/Daftar Hadir/Dokumentasi Penyusunan regulasi </t>
  </si>
  <si>
    <t>II</t>
  </si>
  <si>
    <t>Penguatan Pengawasan</t>
  </si>
  <si>
    <t>II.1</t>
  </si>
  <si>
    <t>Adanya Kegiatan Pengawasan dan Evaluasi Kinerja Perangkat Desa</t>
  </si>
  <si>
    <t>Undangan kegiatan pengawasan dan evaluasi kepada seluruhperangkat Desa dan  Aparatur desa</t>
  </si>
  <si>
    <t xml:space="preserve">● Minimal evidence dipenuhi 70%
</t>
  </si>
  <si>
    <t xml:space="preserve">● Evidence semua lengkap
● Seluruh evidence dalam bentuk digital
</t>
  </si>
  <si>
    <t>● Level 3 terpenuhi
● Minimal terdapat anggota BPD mengetahui mengenai kegiatan pengawasan dan  evaluasi kinerja perangkat desa</t>
  </si>
  <si>
    <t>● Level 4 terpenuhi 
●  Terdapat tindak lanjut dari hasil evaluasi sebelumnya</t>
  </si>
  <si>
    <t>Notulensi kegiatan</t>
  </si>
  <si>
    <t>Daftar hadir</t>
  </si>
  <si>
    <t xml:space="preserve">Dokumentasi </t>
  </si>
  <si>
    <t>Lampiran formulir Pengawasan dan evaluasi (Tupoksi perangkat Desa, Dokumen pendukung, Kriteria penilaian dan Catatan)</t>
  </si>
  <si>
    <t>II.2</t>
  </si>
  <si>
    <t>Adanya Tindak Lanjut Hasil Pembinaan, Petunjuk, Arahan, Pengawasan, dan Pemeriksaan dari Pemerintah Pusat/Daerah</t>
  </si>
  <si>
    <t>Arsip/Dokumen hasil Pembinaan,  Petunjuk, Arahan, Pengawasan, dan Pemeriksaan dari Pemerintah Pusat/Daerah</t>
  </si>
  <si>
    <t xml:space="preserve"> Evidence semua lengkap
</t>
  </si>
  <si>
    <t>● Evidence semua lengkap
● Dalam jangka waktu lebih dari 6 bulan telah memberikan respon terhadap hasil Tindak Lanjut Pembinaan, Petunjuk, Arahan, Pengawasan, dan Pemeriksaan dari Pemerintah Pusat/Daerah pada tahun berjalan atau periode sebelumnya</t>
  </si>
  <si>
    <t>● Evidence semua lengkap
● Dalam jangka waktu paling lambat 6 bulan telah memberikan respon terhadap hasil Tindak Lanjut Pembinaan, Petunjuk, Arahan, Pengawasan, dan Pemeriksaan dari Pemerintah Pusat/Daerah pada tahun berjalan atau periode sebelumnya</t>
  </si>
  <si>
    <t>● Evidence semua lengkap
● Dalam jangka waktu paling lambat 3 bulan telah memberikan respon terhadap hasil Tindak Lanjut Pembinaan, Petunjuk, Arahan, Pengawasan, dan Pemeriksaan dari Pemerintah Pusat/Daerah pada tahun berjalan atau periode sebelumnya</t>
  </si>
  <si>
    <r>
      <rPr>
        <sz val="11"/>
        <color theme="1"/>
        <rFont val="Calibri"/>
        <charset val="134"/>
        <scheme val="minor"/>
      </rPr>
      <t xml:space="preserve">Surat keterangan/penjelasan terhadap Pembinaan,  Petunjuk, Arahan, Pengawasan, dan Pemeriksaan dari Pemerintah Pusat/Daerah </t>
    </r>
    <r>
      <rPr>
        <b/>
        <sz val="11"/>
        <color theme="1"/>
        <rFont val="Calibri"/>
        <charset val="134"/>
        <scheme val="minor"/>
      </rPr>
      <t>yang belum bisa diselesaikan</t>
    </r>
    <r>
      <rPr>
        <sz val="11"/>
        <color theme="1"/>
        <rFont val="Calibri"/>
        <charset val="134"/>
        <scheme val="minor"/>
      </rPr>
      <t xml:space="preserve"> dalam tahun berjalan </t>
    </r>
  </si>
  <si>
    <t>Surat Penyelesaian/Berita acara penyelesaian atas  Pembinaan, Petunjuk, Arahan, Pengawasan, dan Pemeriksaan dari Pemerintah Pusat/Daerah Pemeriksaan Temuan dengan melampirkan bukti dukung</t>
  </si>
  <si>
    <t>II.3</t>
  </si>
  <si>
    <t>Tidak adanya Aparatur Desa dalam 3 (tiga) tahun terakhir yang terjerat Tindak Pidana Korupsi</t>
  </si>
  <si>
    <t xml:space="preserve">Surat pernyataan oleh kepala desa bersama inspektorat Kabupaten, kadis PMD Kabupaten </t>
  </si>
  <si>
    <t>Surat keterangan dari APH berdasarkan surat permohonan dari Pemkab</t>
  </si>
  <si>
    <t>Screenshot hasil penelusuran berita bahwa tidak ditemukan kasus tindak pidana korupsi di desa tersebut</t>
  </si>
  <si>
    <t>Surat pernyataan diupload ke website desa</t>
  </si>
  <si>
    <t>III</t>
  </si>
  <si>
    <t>Penguatan Kualitas Pelayanan Publik</t>
  </si>
  <si>
    <t>III.1</t>
  </si>
  <si>
    <t>Adanya Layanan Pengaduan bagi Masyarakat</t>
  </si>
  <si>
    <t>Prosedur baku penerimaan, penanganan dan tindaklanjut pengaduan</t>
  </si>
  <si>
    <t>Evidence lengkap</t>
  </si>
  <si>
    <t>● Level 3 terpenuhi
● Adanya informasi rekap dan progres tindak lanjut yang didiskusikan secara berkala di forum internal pemerintah desa</t>
  </si>
  <si>
    <t>● Level 4 terpenuhi
● Adanya Random check terhadap unsur masyarakat yang menyampaikan aduan yang sudah selesai, (hasil diharapkan masy tau aduannya sudah di TL, memadai, dll)
● Terdapat anggota BPD yang mengetahui rekap dan tindak lanjut Pengaduan Masyarakat</t>
  </si>
  <si>
    <t>Saluran penerimaan pengaduan (digital berupa Email/Website/media sosial dan konvensional)</t>
  </si>
  <si>
    <t>Publikasi prosedur baku dan saluran pengaduan</t>
  </si>
  <si>
    <t>Media informasi terkait prosedur dan saluran pengaduan</t>
  </si>
  <si>
    <t>III.2</t>
  </si>
  <si>
    <t>Adanya Survei Kepuasan Masyarakat (SKM) terhadap Layanan Pemerintah Desa</t>
  </si>
  <si>
    <t>Survey kepuasan berdasarkan pelayanan yang diberikan pemerintah desa kepada masyarakat</t>
  </si>
  <si>
    <t>Terdapat Survey puas dan tidak puas</t>
  </si>
  <si>
    <t>Terdapat Survey Kuosioner</t>
  </si>
  <si>
    <t>Terdapat Survey Web Based</t>
  </si>
  <si>
    <t xml:space="preserve">● Terdapat laporan dari hasil Survey Web Based / Survey Kuesioner berserta rencana tindaklanjutnya
</t>
  </si>
  <si>
    <t>● Level 4 terpenuhi
● Terdapat publikasi hasil survey dan rencana tindak lanjut di website desa/ media sosial desa / papan pengumuman desa</t>
  </si>
  <si>
    <t>Pelaksanaan  Survey berdasarkan pada Pedoman penyusunan survey kepuasan masyarakat yang dikeluarkan oleh KemenPAN RB (PermenPAN RB No. 14 tahun 2017/yang berlaku).</t>
  </si>
  <si>
    <t>III.3</t>
  </si>
  <si>
    <t>Adanya Keterbukaan dan Akses Masyarakat Desa terhadap Informasi layanan pemerintah desa (kesehatan, pendidikan, sosial, lingkungan, tramtibumlinmas, pekerjaan umum), Pembangunan, Kependudukan, Keuangan, dan Pelayanan lainnya.</t>
  </si>
  <si>
    <t>Informasi SPM sesuai dengan  Permendagri No. 2 tahun 2017</t>
  </si>
  <si>
    <t>Terdapat informasi jenis layanan di kantor Pemerintah Desa dalam bentuk fisik/konvensional</t>
  </si>
  <si>
    <t xml:space="preserve">Ada aplikasi penunjang/grup Whatsapp dan sejenisnya sebagai forum interaksi masyarakat dan perangkat desa </t>
  </si>
  <si>
    <r>
      <rPr>
        <sz val="11"/>
        <color theme="1"/>
        <rFont val="Calibri"/>
        <charset val="134"/>
        <scheme val="minor"/>
      </rPr>
      <t xml:space="preserve">Telah terpublikasi dengan jelas dikantor desa/website/media sosial : </t>
    </r>
    <r>
      <rPr>
        <b/>
        <sz val="11"/>
        <color theme="1"/>
        <rFont val="Calibri"/>
        <charset val="134"/>
        <scheme val="minor"/>
      </rPr>
      <t>Syarat, Alur/Proses, dan SLA (Lama layanan), dan Biaya Pelayanan</t>
    </r>
    <r>
      <rPr>
        <sz val="11"/>
        <color theme="1"/>
        <rFont val="Calibri"/>
        <charset val="134"/>
        <scheme val="minor"/>
      </rPr>
      <t xml:space="preserve">
(Tim penilai lakukan observasi /verifikasi lapangan)</t>
    </r>
  </si>
  <si>
    <t xml:space="preserve">● Level 3 terpenuhi
● Di antara perangkat desa yang diwawancara mengetahui jenis layanan kepada masyarakat
</t>
  </si>
  <si>
    <t xml:space="preserve">● Level 4 terpenuhi
● Masyarakat mengetahui dengan jelas layanan yang diberikan oleh desa (on the spot interview)
</t>
  </si>
  <si>
    <t>Pembuatan Syarat/Alur Proses/SLA dan Biaya Pelayanan</t>
  </si>
  <si>
    <t>Media Informasi (Poster, Banner, Media Sosial dan Website)</t>
  </si>
  <si>
    <t>III.4</t>
  </si>
  <si>
    <t>Adanya Media Informasi tentang APBDes di Balai Desa dan/atau tempat lain yang mudah diakses oleh Masyarakat</t>
  </si>
  <si>
    <t>Baliho/Poster APBDES yang mencakup:</t>
  </si>
  <si>
    <t xml:space="preserve">Terdapat informasi APBDes di kantor desa dalam bentuk fisik/konvensional
(Terdapat media publikasi dalam bentuk cetak (poster, spanduk, banner dll) yang menjelaskan tentang perencanaan/pertanggungjawaban APBDes)
</t>
  </si>
  <si>
    <t>Terdapat informasi APBDes di dusun dan tempat strategis dalam bentuk fisik/konvensional</t>
  </si>
  <si>
    <t>Telah terpublikasi dengan jelas website/media digital lainnya</t>
  </si>
  <si>
    <t xml:space="preserve">● Level 3 terpenuhi
● Di antara perangkat desa memahami struktur APBDes ( sumber pendapatan desa, belanja desa, dll) dan prioritas penggunaan dana desa. 
</t>
  </si>
  <si>
    <t>● Terpenuhi Level 4
●  Masyarakat mengetahui Informasi mengenai APBDes</t>
  </si>
  <si>
    <t>a. Sumber pendapatan (DD, ADD, Pajak Retribusi, PAD, Hibah, Transfer dari APBD provinsi, kabupaten dan kota dll)</t>
  </si>
  <si>
    <t>b. Penetapan prioritas penggunaan Dana Desa sesuai Permendes PDTT No. 8 Tahun 2022</t>
  </si>
  <si>
    <t>c. Alokasi belanja tiap bidang kewenangan</t>
  </si>
  <si>
    <t>d. Kontak aduan (konvensional dan digital)</t>
  </si>
  <si>
    <t xml:space="preserve">Lokasi pemasangan: </t>
  </si>
  <si>
    <t>a. Kantor Desa (baliho)</t>
  </si>
  <si>
    <t>b. Dusun (poster atau baliho)</t>
  </si>
  <si>
    <t>c. Website</t>
  </si>
  <si>
    <t>d. Media sosial</t>
  </si>
  <si>
    <t>e. lainnya</t>
  </si>
  <si>
    <t>III.5</t>
  </si>
  <si>
    <t>Adanya Maklumat Pelayanan</t>
  </si>
  <si>
    <t>Isi Maklumat sesuai dengan PermenPAN RB yang berlaku</t>
  </si>
  <si>
    <t>-</t>
  </si>
  <si>
    <t xml:space="preserve">● Maklumat Pelayanan tersedia di balai desa dalam ukuran cukup, dibingkai dan atau dipasang dalam bentuk yang proper.
</t>
  </si>
  <si>
    <t xml:space="preserve">● Level 2 terpenuhi
● Maklumat Pelayanan juga tersedia pada website/media digital/media sosial
</t>
  </si>
  <si>
    <t>● Level 3 terpenuhi
● Terdapat perangkat desa memahami isi Maklumat Pelayanan desa</t>
  </si>
  <si>
    <t xml:space="preserve">● Level 4 terpenuhi
● Unsur masyarakat mengetahui isi Maklumat Pelayanan Desa
</t>
  </si>
  <si>
    <t>Isi Maklumat pelayanan memuat minimal:</t>
  </si>
  <si>
    <t>a. Komitmen dari Aparat Desa</t>
  </si>
  <si>
    <t xml:space="preserve">b. Konsekuensi hukum </t>
  </si>
  <si>
    <t>c. Ditandatangani oleh Kepala Desa</t>
  </si>
  <si>
    <t xml:space="preserve">Maklumat Pelayanan Dicetak dengan minimal ukuran poster </t>
  </si>
  <si>
    <t>Lokasi Pemasangan:</t>
  </si>
  <si>
    <t>a. Di tempat pelayanan kantor desa dan dusun</t>
  </si>
  <si>
    <t>b. Di upload di Website dan media sosial</t>
  </si>
  <si>
    <t>IV</t>
  </si>
  <si>
    <t>Penguatan Partisipasi Masyarakat</t>
  </si>
  <si>
    <t>IV.1</t>
  </si>
  <si>
    <t>Adanya Partisipasi dan Keterlibatan Masyarakat dalam Penyusunan RKP Desa</t>
  </si>
  <si>
    <t>1. Musyawarah Pemangku Kepentingan (Dusun / Kelompok)</t>
  </si>
  <si>
    <t>●Minimal evidence dipenuhi 40%</t>
  </si>
  <si>
    <t>●Minimal evidence dipenuhi 80%</t>
  </si>
  <si>
    <t xml:space="preserve">● Evidence terpenuhi secara lengkap baik secara fisik maupun digital
●Keterlibatan unsur Masyarakat Desa (perwakilan Toga, Tomas, Todat, tokoh pemuda, tokoh perempuan dan lainnya) yang tercantum dalam SK Tim Penyusun RKPDes
</t>
  </si>
  <si>
    <t xml:space="preserve">● Terpenuhinya evidence level 3
● Terdapat aparat pemerintah desa yang memahami prosedur dalam penyusunan RKPDes
</t>
  </si>
  <si>
    <t>● Terpenuhi Level 4
●  Terdapat kesesuaian antara notulensi Musdus dan atau Musdes dengan poin yang tercantum pada RKPDes
● Unsur masyarakat pada Tim Penyusun memahami RKPDes yang dihasilkan.</t>
  </si>
  <si>
    <t>Undangan kepada masyarakat dusun/Kelompok</t>
  </si>
  <si>
    <t>Notulensi (judul, waktu kegiatan, keterwakilan masyarakat, daftar usulan yang diajukan dan disepakati/tidak yang ditandatangani oleh Kadus atau Ketua Kelompok dan peserta</t>
  </si>
  <si>
    <t>2. Musyawarah desa:</t>
  </si>
  <si>
    <t>Undangan kepada masyarakat desa</t>
  </si>
  <si>
    <t>Notulensi (judul, waktu kegiatan, keterwakilan masyarakat desa, daftar usulan dan biaya yang diajukan dan disepakati/tidak yang ditandatangani oleh Kades, Kadus dan perwakilan masyarakat desa)</t>
  </si>
  <si>
    <t xml:space="preserve">SK Tim Penyusun RKPDes </t>
  </si>
  <si>
    <t>IV.2</t>
  </si>
  <si>
    <t>Adanya Kesadaran Masyarakat dalam Mencegah Terjadinya Praktik Gratifikasi, Suap dan Konflik Kepentingan</t>
  </si>
  <si>
    <t>Survei Perilaku baik konvensional maupun digital yang meliputi minimal:</t>
  </si>
  <si>
    <t xml:space="preserve">● Terlaksananya survey perilaku
</t>
  </si>
  <si>
    <t xml:space="preserve">● Terpenuhinya evidence level 2
● Melakukan sosialisasi hasil survey dan dan menyampaikan surat edaran terkait gratifikasi, suap dan konflik kepentingan
●Surat edaran tentang Perkades Gratifikasi dan Suap serta konflik kepentingan
"
</t>
  </si>
  <si>
    <t xml:space="preserve">● Terpenuhinya evidence level 3
● Deklarasi aparat desa untuk tidak menerima gratifikasi dan suap dalam penyelenggaraan pemerintahan desa (banner, poster, media digital, media sosial)
● Terlaksananya deklarasi konflik kepentingan oleh aparat pemerintah desa
"
</t>
  </si>
  <si>
    <t>● Terpenuhinya evidence level 4
● Random check ke satu anggota masyarakat tentang ada tidaknya praktik/implementasi gratifikasi ke perangkat desa</t>
  </si>
  <si>
    <t>a. Perilaku masyarakat desa memberikan gratifikasi dan suap</t>
  </si>
  <si>
    <t>b. Mengetahui, menyadari dan menghindari adanya konflik kepentingan</t>
  </si>
  <si>
    <t xml:space="preserve">c. Mengetahui, memahami dan mengimplementasikan 9 nilai antikorupsi </t>
  </si>
  <si>
    <t xml:space="preserve">Hasil rekapitulasi, analisis dan tindaklanjut </t>
  </si>
  <si>
    <t>Surat edaran terkait gratifikasi, suap dan konflik kepentingan</t>
  </si>
  <si>
    <t>Sosialisasi Perkades secara fisik kepada masyarakat:</t>
  </si>
  <si>
    <t>a. undangan</t>
  </si>
  <si>
    <t>b. daftar hadir</t>
  </si>
  <si>
    <t>c. notulensi</t>
  </si>
  <si>
    <t>d. dokumentasi</t>
  </si>
  <si>
    <t>e. digitalisasi melalui video (sosialisasi/testimoni dari penerima pelayanan)</t>
  </si>
  <si>
    <t>Deklarasi Konflik Kepentingan yang sudah diisi oleh aparatur desa (pemberitaan /Penyebarluasan informasi mengenai deklarasi Konflik Kepentingan)</t>
  </si>
  <si>
    <t>IV.3</t>
  </si>
  <si>
    <t>Adanya Keterlibatan Lembaga Kemasyarakatan dalam Pelaksanaan Pembangunan Desa</t>
  </si>
  <si>
    <t xml:space="preserve">Undangan / pengumuman kepada masyarakat </t>
  </si>
  <si>
    <t>●Minimal evidence dipenuhi 75%</t>
  </si>
  <si>
    <t xml:space="preserve">● Evidence terpenuhi secara lengkap baik secara fisik / digital
●Keterlibatan Masyarakat Desa dalam pelaksanaan pembangunan desa dibuktikan dengan dokumentasi kegiatan secara digital/website/media sosial </t>
  </si>
  <si>
    <t xml:space="preserve">● Terpenuhinya evidence level 3
● Terdapat Tim Pelaksana Kegiatan  yang mampu menjelaskan prosedur dalam pelaksanaan pembangunan desa
</t>
  </si>
  <si>
    <t xml:space="preserve">● Terpenuhi Level 4
●  Hasil pelaksanaan pembangunan dapat dirasakan oleh masyarakat desa
</t>
  </si>
  <si>
    <t>Notulensi / Berita Acara (judul, waktu kegiatan, keterwakilan masyarakat dusun, tandatangan oleh Kades, Kadus dan perwakilan masyarakat dusun/desa)</t>
  </si>
  <si>
    <t>Tanda terima pembayaran upah / daftar hadir</t>
  </si>
  <si>
    <t>LPJ Pelaksanaan Pembangunan Desa</t>
  </si>
  <si>
    <t>V</t>
  </si>
  <si>
    <t>Kearifan Lokal</t>
  </si>
  <si>
    <t>V.1</t>
  </si>
  <si>
    <t>Adanya Budaya Lokal/Hukum Adat yang Mendorong Upaya Pencegahan Tindak Pidana Korupsi</t>
  </si>
  <si>
    <t xml:space="preserve">Kesenian, adat istiadat dan/atau motto/slogan/jargon dan/atau Upaya perangkat desa beserta elemen masyarakat mensosialisasikan pencegahan korupsi dengan memadukan kearifan lokal setempat yang dilengkapi narasi dari 9 nilai antikorupsi dan diupload diwebsite dan media  sosial (baik video maupun artikel) </t>
  </si>
  <si>
    <t>● Terdapat budaya lokal yang ada mencerminkan nilai antikorupsi</t>
  </si>
  <si>
    <t>● Level 1 terpenuhi
● Terdapat dokumentasi kegiatan mengenai budaya lokal/ hukum adat/ kegiatan kemasyarakatan yang mendorong upaya pencegahan korupsi.</t>
  </si>
  <si>
    <t>● Level 2 terpenuhi
● Terdapat budaya lokal yang dipublikasikan melalui website/media sosial/media digital</t>
  </si>
  <si>
    <t xml:space="preserve">● Level 3 terpenuhi
● Terpublikasi secara rutin
</t>
  </si>
  <si>
    <t>● Level 4 terpenuhi 
● Terdapat Peraturan/Surat Keputusan/Surat Edaran mengenai budaya lokal/ hukum adat/ kegiatan kemasyarakatan yang mendorong upaya pencegahan korupsi.
● Konfirmasi masyarakat mengenai budaya lokal/hukum adat yang menggambarkan 9 nilai antikorupsi</t>
  </si>
  <si>
    <t xml:space="preserve">Peraturan/Surat Keputusan/Surat Edaran tentang kesenian dan adat istiadat </t>
  </si>
  <si>
    <t>V.2</t>
  </si>
  <si>
    <t>Adanya Tokoh Masyarakat, Tokoh Agama, Tokoh Adat, Tokoh Pemuda, dan Kaum Perempuan yang Mendorong Upaya Pencegahan Tindak Pidana Korupsi</t>
  </si>
  <si>
    <t>SK Penetepan/deklarasi/surat pernyataan  tokoh masyarakat, tokoh agama,  Tokoh Adat, Tokoh Pemuda, dan Kaum Perempuan yang mendukung upaya pencegahan korupsi</t>
  </si>
  <si>
    <t>● Terdapat Peraturan/Surat Keputusan/Surat Edaran penetapan Tokoh Masyarakat, Tokoh Agama, Tokoh Adat, Tokoh Pemuda, dan Kaum Perempuan yang Mendorong Upaya Pencegahan Tindak Pidana Korupsi</t>
  </si>
  <si>
    <t>● Terpenuhi level 1
● Testimoni dari masyarakat desa mengenai peran Tokoh Masyarakat, Tokoh Agama, Tokoh Adat, Tokoh Pemuda, dan Kaum Perempuan yang Mendorong Upaya Pencegahan Tindak Pidana Korupsi</t>
  </si>
  <si>
    <t>● Terpenuhi level 2
● Bukti diupload di website/media sosial</t>
  </si>
  <si>
    <t>● Terpenuhi level  3
● Konfirmasi dari masyarakat mengenai tokoh yang terdapat di desa</t>
  </si>
  <si>
    <t xml:space="preserve">● Terpenuhi level 4
●  Terdapat bukti aktivitas tokoh yang mendorong upaya pencegahan tindak pidana korupsi, baik bukti secara fisik ataupun digital
</t>
  </si>
  <si>
    <t xml:space="preserve">Testimoni dari tokoh masyarakat, tokoh agama,  Tokoh Adat, Tokoh Pemuda, dan Kaum Perempuan </t>
  </si>
  <si>
    <t>Bukti diupload diwebsite dan media sosial</t>
  </si>
  <si>
    <t>Bukti aktifitas tokoh dalam mendorong upaya mencegah korupsi</t>
  </si>
  <si>
    <t>No.</t>
  </si>
  <si>
    <t xml:space="preserve">SKOR </t>
  </si>
  <si>
    <t>TATA LAKSANA</t>
  </si>
  <si>
    <t>PENGAWASAN</t>
  </si>
  <si>
    <t>PELAYANAN PUBLIK</t>
  </si>
  <si>
    <t>PARTISIPASI MASYARAKAT</t>
  </si>
  <si>
    <t>KEARIFAN</t>
  </si>
  <si>
    <t xml:space="preserve">● Terpenuhinya evidence level 1
● Terdapat hasil rekapitulasi dan analisa serta tindak lanjut kegiatan survey 
</t>
  </si>
  <si>
    <r>
      <t xml:space="preserve">Adanya Perdes/Keputusan Kepala Desa/SOP tentang Perencanaan, Pelaksanaan, Penatausahaan dan Pertanggungjawaban APBDes beserta  Implementasinya.
</t>
    </r>
    <r>
      <rPr>
        <b/>
        <sz val="11"/>
        <color theme="1"/>
        <rFont val="Calibri"/>
        <charset val="134"/>
        <scheme val="minor"/>
      </rPr>
      <t>(2 tahun terakhir)</t>
    </r>
  </si>
  <si>
    <t>https://drive.google.com/drive/folders/1KQ51zjw4UDZHnqVcAN4HHlKYxAaA9wKh?usp=drive_link</t>
  </si>
  <si>
    <t>https://drive.google.com/drive/folders/1zrQCapr8ZKFsYDZmdX2phlgM-f1Qa5h0?usp=drive_link</t>
  </si>
  <si>
    <t>https://drive.google.com/drive/folders/1wPS9AHrQTQOmlsvBTHbR9Ei683hjDjmw?usp=drive_link</t>
  </si>
  <si>
    <t>https://drive.google.com/drive/folders/1yE17VG8tWAgTvl4ggdVrv_OOgCoS2U4k?usp=drive_link</t>
  </si>
  <si>
    <t>https://drive.google.com/drive/folders/1ykskr90SN0edKMi5KL8udjdKV_v4y901?usp=drive_link</t>
  </si>
  <si>
    <t>https://drive.google.com/drive/folders/1EJn3O5xQ6Nb5csodkF_AWVDHTWvZK-Ac?usp=drive_link</t>
  </si>
  <si>
    <t>https://drive.google.com/drive/folders/1IGiOkOQQozCfLADe8AZubHwc6lHmjYfP?usp=drive_link</t>
  </si>
  <si>
    <t>https://drive.google.com/drive/folders/1JwIJCouBxLH_1Uv4pHStxRCBOmwnL3Bk?usp=drive_link</t>
  </si>
  <si>
    <t>https://drive.google.com/drive/folders/1LHtl7eD3EqAGz-le-Nj8n58PY_YaPH9_?usp=drive_link</t>
  </si>
  <si>
    <t>https://drive.google.com/drive/folders/1WlMgUZiYltsDEoKR91tL9chwJlztBJpt?usp=drive_link</t>
  </si>
  <si>
    <t>https://drive.google.com/drive/folders/1hT98GrQGNB5tHgCbSpiMrtiJ2-yPZldL?usp=drive_link</t>
  </si>
  <si>
    <t>https://drive.google.com/drive/folders/1a9x5Z58jtzutXQvMX9lWfHTypzV3-wVm?usp=drive_link</t>
  </si>
  <si>
    <t>https://drive.google.com/drive/folders/1R9VSajD9X14jS6y4oSJyu16Eou7IaPcH?usp=drive_link</t>
  </si>
  <si>
    <t>https://drive.google.com/drive/folders/1DJ9AYnyH26fYnyhOi_nkoCYXWgIsr1TA?usp=drive_link</t>
  </si>
  <si>
    <t>https://drive.google.com/drive/folders/119BppfCAXVkBcipLmKKC4PdgOQjHtTmD?usp=drive_link</t>
  </si>
  <si>
    <t>https://drive.google.com/drive/folders/16CHnIb9UtG4K7-LjO4hjr8baYYk_YAOo?usp=drive_link</t>
  </si>
  <si>
    <t>https://drive.google.com/drive/folders/1QopghINs2dTLnlzAqwVebQmPJACWZ83p?usp=drive_link</t>
  </si>
  <si>
    <t>https://drive.google.com/drive/folders/1FdIETcCq91c1ac4b7xjRXkwRTO--DNl7?usp=drive_link</t>
  </si>
  <si>
    <t>MONITORING PEMENUHAN INDIKATOR DESA ANTIKORUPSI
DESA KUBUTAMBAHAN, KABUPATEN BULELENG, PROVINSI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</si>
</sst>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 wrapText="1"/>
    </xf>
    <xf numFmtId="164" fontId="2" fillId="0" borderId="0" xfId="1" applyNumberFormat="1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9" fontId="0" fillId="0" borderId="7" xfId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top" wrapText="1"/>
    </xf>
    <xf numFmtId="9" fontId="0" fillId="0" borderId="8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3" borderId="7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4" borderId="8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2" fillId="5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2" fontId="0" fillId="0" borderId="7" xfId="0" applyNumberFormat="1" applyBorder="1" applyAlignment="1">
      <alignment horizontal="center"/>
    </xf>
    <xf numFmtId="2" fontId="0" fillId="5" borderId="0" xfId="0" applyNumberFormat="1" applyFill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2" applyBorder="1" applyAlignment="1" applyProtection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9" fontId="0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9" fontId="0" fillId="0" borderId="7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M$7" noThreeD="1"/>
</file>

<file path=xl/ctrlProps/ctrlProp10.xml><?xml version="1.0" encoding="utf-8"?>
<formControlPr xmlns="http://schemas.microsoft.com/office/spreadsheetml/2009/9/main" objectType="CheckBox" checked="Checked" fmlaLink="$M$7" noThreeD="1"/>
</file>

<file path=xl/ctrlProps/ctrlProp11.xml><?xml version="1.0" encoding="utf-8"?>
<formControlPr xmlns="http://schemas.microsoft.com/office/spreadsheetml/2009/9/main" objectType="CheckBox" checked="Checked" fmlaLink="$M$8" noThreeD="1"/>
</file>

<file path=xl/ctrlProps/ctrlProp12.xml><?xml version="1.0" encoding="utf-8"?>
<formControlPr xmlns="http://schemas.microsoft.com/office/spreadsheetml/2009/9/main" objectType="CheckBox" checked="Checked" fmlaLink="$M$9" noThreeD="1"/>
</file>

<file path=xl/ctrlProps/ctrlProp13.xml><?xml version="1.0" encoding="utf-8"?>
<formControlPr xmlns="http://schemas.microsoft.com/office/spreadsheetml/2009/9/main" objectType="CheckBox" checked="Checked" fmlaLink="$M$10" noThreeD="1"/>
</file>

<file path=xl/ctrlProps/ctrlProp14.xml><?xml version="1.0" encoding="utf-8"?>
<formControlPr xmlns="http://schemas.microsoft.com/office/spreadsheetml/2009/9/main" objectType="CheckBox" checked="Checked" fmlaLink="$M$11" noThreeD="1"/>
</file>

<file path=xl/ctrlProps/ctrlProp15.xml><?xml version="1.0" encoding="utf-8"?>
<formControlPr xmlns="http://schemas.microsoft.com/office/spreadsheetml/2009/9/main" objectType="CheckBox" checked="Checked" fmlaLink="$M$12" noThreeD="1"/>
</file>

<file path=xl/ctrlProps/ctrlProp16.xml><?xml version="1.0" encoding="utf-8"?>
<formControlPr xmlns="http://schemas.microsoft.com/office/spreadsheetml/2009/9/main" objectType="CheckBox" checked="Checked" fmlaLink="$M$13" noThreeD="1"/>
</file>

<file path=xl/ctrlProps/ctrlProp17.xml><?xml version="1.0" encoding="utf-8"?>
<formControlPr xmlns="http://schemas.microsoft.com/office/spreadsheetml/2009/9/main" objectType="CheckBox" checked="Checked" fmlaLink="$M$14" noThreeD="1"/>
</file>

<file path=xl/ctrlProps/ctrlProp18.xml><?xml version="1.0" encoding="utf-8"?>
<formControlPr xmlns="http://schemas.microsoft.com/office/spreadsheetml/2009/9/main" objectType="CheckBox" checked="Checked" fmlaLink="$M$15" noThreeD="1"/>
</file>

<file path=xl/ctrlProps/ctrlProp19.xml><?xml version="1.0" encoding="utf-8"?>
<formControlPr xmlns="http://schemas.microsoft.com/office/spreadsheetml/2009/9/main" objectType="CheckBox" checked="Checked" fmlaLink="$M$16" noThreeD="1"/>
</file>

<file path=xl/ctrlProps/ctrlProp2.xml><?xml version="1.0" encoding="utf-8"?>
<formControlPr xmlns="http://schemas.microsoft.com/office/spreadsheetml/2009/9/main" objectType="CheckBox" checked="Checked" fmlaLink="$M$7" noThreeD="1"/>
</file>

<file path=xl/ctrlProps/ctrlProp20.xml><?xml version="1.0" encoding="utf-8"?>
<formControlPr xmlns="http://schemas.microsoft.com/office/spreadsheetml/2009/9/main" objectType="CheckBox" checked="Checked" fmlaLink="$M$18" noThreeD="1"/>
</file>

<file path=xl/ctrlProps/ctrlProp21.xml><?xml version="1.0" encoding="utf-8"?>
<formControlPr xmlns="http://schemas.microsoft.com/office/spreadsheetml/2009/9/main" objectType="CheckBox" checked="Checked" fmlaLink="$M$19" noThreeD="1"/>
</file>

<file path=xl/ctrlProps/ctrlProp22.xml><?xml version="1.0" encoding="utf-8"?>
<formControlPr xmlns="http://schemas.microsoft.com/office/spreadsheetml/2009/9/main" objectType="CheckBox" checked="Checked" fmlaLink="$M$20" noThreeD="1"/>
</file>

<file path=xl/ctrlProps/ctrlProp23.xml><?xml version="1.0" encoding="utf-8"?>
<formControlPr xmlns="http://schemas.microsoft.com/office/spreadsheetml/2009/9/main" objectType="CheckBox" checked="Checked" fmlaLink="$M$21" noThreeD="1"/>
</file>

<file path=xl/ctrlProps/ctrlProp24.xml><?xml version="1.0" encoding="utf-8"?>
<formControlPr xmlns="http://schemas.microsoft.com/office/spreadsheetml/2009/9/main" objectType="CheckBox" checked="Checked" fmlaLink="$M$22" noThreeD="1"/>
</file>

<file path=xl/ctrlProps/ctrlProp25.xml><?xml version="1.0" encoding="utf-8"?>
<formControlPr xmlns="http://schemas.microsoft.com/office/spreadsheetml/2009/9/main" objectType="CheckBox" checked="Checked" fmlaLink="$M$24" noThreeD="1"/>
</file>

<file path=xl/ctrlProps/ctrlProp26.xml><?xml version="1.0" encoding="utf-8"?>
<formControlPr xmlns="http://schemas.microsoft.com/office/spreadsheetml/2009/9/main" objectType="CheckBox" checked="Checked" fmlaLink="$M$25" noThreeD="1"/>
</file>

<file path=xl/ctrlProps/ctrlProp27.xml><?xml version="1.0" encoding="utf-8"?>
<formControlPr xmlns="http://schemas.microsoft.com/office/spreadsheetml/2009/9/main" objectType="CheckBox" checked="Checked" fmlaLink="$M$26" noThreeD="1"/>
</file>

<file path=xl/ctrlProps/ctrlProp28.xml><?xml version="1.0" encoding="utf-8"?>
<formControlPr xmlns="http://schemas.microsoft.com/office/spreadsheetml/2009/9/main" objectType="CheckBox" fmlaLink="#REF!" noThreeD="1"/>
</file>

<file path=xl/ctrlProps/ctrlProp29.xml><?xml version="1.0" encoding="utf-8"?>
<formControlPr xmlns="http://schemas.microsoft.com/office/spreadsheetml/2009/9/main" objectType="CheckBox" checked="Checked" fmlaLink="#REF!" noThreeD="1"/>
</file>

<file path=xl/ctrlProps/ctrlProp3.xml><?xml version="1.0" encoding="utf-8"?>
<formControlPr xmlns="http://schemas.microsoft.com/office/spreadsheetml/2009/9/main" objectType="CheckBox" checked="Checked" fmlaLink="$M$7" noThreeD="1"/>
</file>

<file path=xl/ctrlProps/ctrlProp30.xml><?xml version="1.0" encoding="utf-8"?>
<formControlPr xmlns="http://schemas.microsoft.com/office/spreadsheetml/2009/9/main" objectType="CheckBox" checked="Checked" fmlaLink="$M$27" noThreeD="1"/>
</file>

<file path=xl/ctrlProps/ctrlProp31.xml><?xml version="1.0" encoding="utf-8"?>
<formControlPr xmlns="http://schemas.microsoft.com/office/spreadsheetml/2009/9/main" objectType="CheckBox" checked="Checked" fmlaLink="$M$29" noThreeD="1"/>
</file>

<file path=xl/ctrlProps/ctrlProp32.xml><?xml version="1.0" encoding="utf-8"?>
<formControlPr xmlns="http://schemas.microsoft.com/office/spreadsheetml/2009/9/main" objectType="CheckBox" checked="Checked" fmlaLink="$M$30" noThreeD="1"/>
</file>

<file path=xl/ctrlProps/ctrlProp33.xml><?xml version="1.0" encoding="utf-8"?>
<formControlPr xmlns="http://schemas.microsoft.com/office/spreadsheetml/2009/9/main" objectType="CheckBox" checked="Checked" fmlaLink="$M$31" noThreeD="1"/>
</file>

<file path=xl/ctrlProps/ctrlProp34.xml><?xml version="1.0" encoding="utf-8"?>
<formControlPr xmlns="http://schemas.microsoft.com/office/spreadsheetml/2009/9/main" objectType="CheckBox" checked="Checked" fmlaLink="$M$32" noThreeD="1"/>
</file>

<file path=xl/ctrlProps/ctrlProp35.xml><?xml version="1.0" encoding="utf-8"?>
<formControlPr xmlns="http://schemas.microsoft.com/office/spreadsheetml/2009/9/main" objectType="CheckBox" checked="Checked" fmlaLink="$M$33" noThreeD="1"/>
</file>

<file path=xl/ctrlProps/ctrlProp36.xml><?xml version="1.0" encoding="utf-8"?>
<formControlPr xmlns="http://schemas.microsoft.com/office/spreadsheetml/2009/9/main" objectType="CheckBox" checked="Checked" fmlaLink="$M$34" noThreeD="1"/>
</file>

<file path=xl/ctrlProps/ctrlProp37.xml><?xml version="1.0" encoding="utf-8"?>
<formControlPr xmlns="http://schemas.microsoft.com/office/spreadsheetml/2009/9/main" objectType="CheckBox" checked="Checked" fmlaLink="$M$35" noThreeD="1"/>
</file>

<file path=xl/ctrlProps/ctrlProp38.xml><?xml version="1.0" encoding="utf-8"?>
<formControlPr xmlns="http://schemas.microsoft.com/office/spreadsheetml/2009/9/main" objectType="CheckBox" checked="Checked" fmlaLink="$M$37" noThreeD="1"/>
</file>

<file path=xl/ctrlProps/ctrlProp39.xml><?xml version="1.0" encoding="utf-8"?>
<formControlPr xmlns="http://schemas.microsoft.com/office/spreadsheetml/2009/9/main" objectType="CheckBox" checked="Checked" fmlaLink="$M$39" noThreeD="1"/>
</file>

<file path=xl/ctrlProps/ctrlProp4.xml><?xml version="1.0" encoding="utf-8"?>
<formControlPr xmlns="http://schemas.microsoft.com/office/spreadsheetml/2009/9/main" objectType="CheckBox" checked="Checked" fmlaLink="$M$7" noThreeD="1"/>
</file>

<file path=xl/ctrlProps/ctrlProp40.xml><?xml version="1.0" encoding="utf-8"?>
<formControlPr xmlns="http://schemas.microsoft.com/office/spreadsheetml/2009/9/main" objectType="CheckBox" checked="Checked" fmlaLink="$M$40" noThreeD="1"/>
</file>

<file path=xl/ctrlProps/ctrlProp41.xml><?xml version="1.0" encoding="utf-8"?>
<formControlPr xmlns="http://schemas.microsoft.com/office/spreadsheetml/2009/9/main" objectType="CheckBox" checked="Checked" fmlaLink="#REF!" noThreeD="1"/>
</file>

<file path=xl/ctrlProps/ctrlProp42.xml><?xml version="1.0" encoding="utf-8"?>
<formControlPr xmlns="http://schemas.microsoft.com/office/spreadsheetml/2009/9/main" objectType="CheckBox" checked="Checked" fmlaLink="#REF!" noThreeD="1"/>
</file>

<file path=xl/ctrlProps/ctrlProp43.xml><?xml version="1.0" encoding="utf-8"?>
<formControlPr xmlns="http://schemas.microsoft.com/office/spreadsheetml/2009/9/main" objectType="CheckBox" checked="Checked" fmlaLink="$M$42" noThreeD="1"/>
</file>

<file path=xl/ctrlProps/ctrlProp44.xml><?xml version="1.0" encoding="utf-8"?>
<formControlPr xmlns="http://schemas.microsoft.com/office/spreadsheetml/2009/9/main" objectType="CheckBox" checked="Checked" fmlaLink="$M$43" noThreeD="1"/>
</file>

<file path=xl/ctrlProps/ctrlProp45.xml><?xml version="1.0" encoding="utf-8"?>
<formControlPr xmlns="http://schemas.microsoft.com/office/spreadsheetml/2009/9/main" objectType="CheckBox" checked="Checked" fmlaLink="$M$44" noThreeD="1"/>
</file>

<file path=xl/ctrlProps/ctrlProp46.xml><?xml version="1.0" encoding="utf-8"?>
<formControlPr xmlns="http://schemas.microsoft.com/office/spreadsheetml/2009/9/main" objectType="CheckBox" checked="Checked" fmlaLink="$M$45" noThreeD="1"/>
</file>

<file path=xl/ctrlProps/ctrlProp47.xml><?xml version="1.0" encoding="utf-8"?>
<formControlPr xmlns="http://schemas.microsoft.com/office/spreadsheetml/2009/9/main" objectType="CheckBox" checked="Checked" fmlaLink="$M$46" noThreeD="1"/>
</file>

<file path=xl/ctrlProps/ctrlProp48.xml><?xml version="1.0" encoding="utf-8"?>
<formControlPr xmlns="http://schemas.microsoft.com/office/spreadsheetml/2009/9/main" objectType="CheckBox" checked="Checked" fmlaLink="$M$48" noThreeD="1"/>
</file>

<file path=xl/ctrlProps/ctrlProp49.xml><?xml version="1.0" encoding="utf-8"?>
<formControlPr xmlns="http://schemas.microsoft.com/office/spreadsheetml/2009/9/main" objectType="CheckBox" checked="Checked" fmlaLink="$M$49" noThreeD="1"/>
</file>

<file path=xl/ctrlProps/ctrlProp5.xml><?xml version="1.0" encoding="utf-8"?>
<formControlPr xmlns="http://schemas.microsoft.com/office/spreadsheetml/2009/9/main" objectType="CheckBox" checked="Checked" fmlaLink="$M$7" noThreeD="1"/>
</file>

<file path=xl/ctrlProps/ctrlProp50.xml><?xml version="1.0" encoding="utf-8"?>
<formControlPr xmlns="http://schemas.microsoft.com/office/spreadsheetml/2009/9/main" objectType="CheckBox" checked="Checked" fmlaLink="$M$50" noThreeD="1"/>
</file>

<file path=xl/ctrlProps/ctrlProp51.xml><?xml version="1.0" encoding="utf-8"?>
<formControlPr xmlns="http://schemas.microsoft.com/office/spreadsheetml/2009/9/main" objectType="CheckBox" checked="Checked" fmlaLink="$M$52" noThreeD="1"/>
</file>

<file path=xl/ctrlProps/ctrlProp52.xml><?xml version="1.0" encoding="utf-8"?>
<formControlPr xmlns="http://schemas.microsoft.com/office/spreadsheetml/2009/9/main" objectType="CheckBox" checked="Checked" fmlaLink="$M$54" noThreeD="1"/>
</file>

<file path=xl/ctrlProps/ctrlProp53.xml><?xml version="1.0" encoding="utf-8"?>
<formControlPr xmlns="http://schemas.microsoft.com/office/spreadsheetml/2009/9/main" objectType="CheckBox" checked="Checked" fmlaLink="$M$53" noThreeD="1"/>
</file>

<file path=xl/ctrlProps/ctrlProp54.xml><?xml version="1.0" encoding="utf-8"?>
<formControlPr xmlns="http://schemas.microsoft.com/office/spreadsheetml/2009/9/main" objectType="CheckBox" checked="Checked" fmlaLink="$M$55" noThreeD="1"/>
</file>

<file path=xl/ctrlProps/ctrlProp55.xml><?xml version="1.0" encoding="utf-8"?>
<formControlPr xmlns="http://schemas.microsoft.com/office/spreadsheetml/2009/9/main" objectType="CheckBox" checked="Checked" fmlaLink="$M$58" noThreeD="1"/>
</file>

<file path=xl/ctrlProps/ctrlProp56.xml><?xml version="1.0" encoding="utf-8"?>
<formControlPr xmlns="http://schemas.microsoft.com/office/spreadsheetml/2009/9/main" objectType="CheckBox" checked="Checked" fmlaLink="$M$57" noThreeD="1"/>
</file>

<file path=xl/ctrlProps/ctrlProp57.xml><?xml version="1.0" encoding="utf-8"?>
<formControlPr xmlns="http://schemas.microsoft.com/office/spreadsheetml/2009/9/main" objectType="CheckBox" checked="Checked" fmlaLink="$M$59" noThreeD="1"/>
</file>

<file path=xl/ctrlProps/ctrlProp58.xml><?xml version="1.0" encoding="utf-8"?>
<formControlPr xmlns="http://schemas.microsoft.com/office/spreadsheetml/2009/9/main" objectType="CheckBox" checked="Checked" fmlaLink="$M$60" noThreeD="1"/>
</file>

<file path=xl/ctrlProps/ctrlProp59.xml><?xml version="1.0" encoding="utf-8"?>
<formControlPr xmlns="http://schemas.microsoft.com/office/spreadsheetml/2009/9/main" objectType="CheckBox" checked="Checked" fmlaLink="$M$62" noThreeD="1"/>
</file>

<file path=xl/ctrlProps/ctrlProp6.xml><?xml version="1.0" encoding="utf-8"?>
<formControlPr xmlns="http://schemas.microsoft.com/office/spreadsheetml/2009/9/main" objectType="CheckBox" checked="Checked" fmlaLink="$M$7" noThreeD="1"/>
</file>

<file path=xl/ctrlProps/ctrlProp60.xml><?xml version="1.0" encoding="utf-8"?>
<formControlPr xmlns="http://schemas.microsoft.com/office/spreadsheetml/2009/9/main" objectType="CheckBox" checked="Checked" fmlaLink="$M$63" noThreeD="1"/>
</file>

<file path=xl/ctrlProps/ctrlProp61.xml><?xml version="1.0" encoding="utf-8"?>
<formControlPr xmlns="http://schemas.microsoft.com/office/spreadsheetml/2009/9/main" objectType="CheckBox" checked="Checked" fmlaLink="$M$66" noThreeD="1"/>
</file>

<file path=xl/ctrlProps/ctrlProp62.xml><?xml version="1.0" encoding="utf-8"?>
<formControlPr xmlns="http://schemas.microsoft.com/office/spreadsheetml/2009/9/main" objectType="CheckBox" checked="Checked" fmlaLink="$M$65" noThreeD="1"/>
</file>

<file path=xl/ctrlProps/ctrlProp63.xml><?xml version="1.0" encoding="utf-8"?>
<formControlPr xmlns="http://schemas.microsoft.com/office/spreadsheetml/2009/9/main" objectType="CheckBox" checked="Checked" fmlaLink="$M$68" noThreeD="1"/>
</file>

<file path=xl/ctrlProps/ctrlProp64.xml><?xml version="1.0" encoding="utf-8"?>
<formControlPr xmlns="http://schemas.microsoft.com/office/spreadsheetml/2009/9/main" objectType="CheckBox" checked="Checked" fmlaLink="$M$73" noThreeD="1"/>
</file>

<file path=xl/ctrlProps/ctrlProp65.xml><?xml version="1.0" encoding="utf-8"?>
<formControlPr xmlns="http://schemas.microsoft.com/office/spreadsheetml/2009/9/main" objectType="CheckBox" checked="Checked" fmlaLink="$M$80" noThreeD="1"/>
</file>

<file path=xl/ctrlProps/ctrlProp66.xml><?xml version="1.0" encoding="utf-8"?>
<formControlPr xmlns="http://schemas.microsoft.com/office/spreadsheetml/2009/9/main" objectType="CheckBox" checked="Checked" fmlaLink="$M$81" noThreeD="1"/>
</file>

<file path=xl/ctrlProps/ctrlProp67.xml><?xml version="1.0" encoding="utf-8"?>
<formControlPr xmlns="http://schemas.microsoft.com/office/spreadsheetml/2009/9/main" objectType="CheckBox" checked="Checked" fmlaLink="$M$85" noThreeD="1"/>
</file>

<file path=xl/ctrlProps/ctrlProp68.xml><?xml version="1.0" encoding="utf-8"?>
<formControlPr xmlns="http://schemas.microsoft.com/office/spreadsheetml/2009/9/main" objectType="CheckBox" checked="Checked" fmlaLink="$M$91" noThreeD="1"/>
</file>

<file path=xl/ctrlProps/ctrlProp69.xml><?xml version="1.0" encoding="utf-8"?>
<formControlPr xmlns="http://schemas.microsoft.com/office/spreadsheetml/2009/9/main" objectType="CheckBox" checked="Checked" fmlaLink="$M$92" noThreeD="1"/>
</file>

<file path=xl/ctrlProps/ctrlProp7.xml><?xml version="1.0" encoding="utf-8"?>
<formControlPr xmlns="http://schemas.microsoft.com/office/spreadsheetml/2009/9/main" objectType="CheckBox" checked="Checked" fmlaLink="$M$7" noThreeD="1"/>
</file>

<file path=xl/ctrlProps/ctrlProp70.xml><?xml version="1.0" encoding="utf-8"?>
<formControlPr xmlns="http://schemas.microsoft.com/office/spreadsheetml/2009/9/main" objectType="CheckBox" checked="Checked" fmlaLink="$M$93" noThreeD="1"/>
</file>

<file path=xl/ctrlProps/ctrlProp71.xml><?xml version="1.0" encoding="utf-8"?>
<formControlPr xmlns="http://schemas.microsoft.com/office/spreadsheetml/2009/9/main" objectType="CheckBox" checked="Checked" fmlaLink="$M$94" noThreeD="1"/>
</file>

<file path=xl/ctrlProps/ctrlProp72.xml><?xml version="1.0" encoding="utf-8"?>
<formControlPr xmlns="http://schemas.microsoft.com/office/spreadsheetml/2009/9/main" objectType="CheckBox" checked="Checked" fmlaLink="$M$96" noThreeD="1"/>
</file>

<file path=xl/ctrlProps/ctrlProp73.xml><?xml version="1.0" encoding="utf-8"?>
<formControlPr xmlns="http://schemas.microsoft.com/office/spreadsheetml/2009/9/main" objectType="CheckBox" checked="Checked" fmlaLink="$M$97" noThreeD="1"/>
</file>

<file path=xl/ctrlProps/ctrlProp74.xml><?xml version="1.0" encoding="utf-8"?>
<formControlPr xmlns="http://schemas.microsoft.com/office/spreadsheetml/2009/9/main" objectType="CheckBox" checked="Checked" fmlaLink="$M$98" noThreeD="1"/>
</file>

<file path=xl/ctrlProps/ctrlProp75.xml><?xml version="1.0" encoding="utf-8"?>
<formControlPr xmlns="http://schemas.microsoft.com/office/spreadsheetml/2009/9/main" objectType="CheckBox" checked="Checked" fmlaLink="$M$99" noThreeD="1"/>
</file>

<file path=xl/ctrlProps/ctrlProp76.xml><?xml version="1.0" encoding="utf-8"?>
<formControlPr xmlns="http://schemas.microsoft.com/office/spreadsheetml/2009/9/main" objectType="CheckBox" checked="Checked" fmlaLink="$M$100" noThreeD="1"/>
</file>

<file path=xl/ctrlProps/ctrlProp77.xml><?xml version="1.0" encoding="utf-8"?>
<formControlPr xmlns="http://schemas.microsoft.com/office/spreadsheetml/2009/9/main" objectType="CheckBox" checked="Checked" fmlaLink="$M$103" noThreeD="1"/>
</file>

<file path=xl/ctrlProps/ctrlProp78.xml><?xml version="1.0" encoding="utf-8"?>
<formControlPr xmlns="http://schemas.microsoft.com/office/spreadsheetml/2009/9/main" objectType="CheckBox" checked="Checked" fmlaLink="$M$104" noThreeD="1"/>
</file>

<file path=xl/ctrlProps/ctrlProp79.xml><?xml version="1.0" encoding="utf-8"?>
<formControlPr xmlns="http://schemas.microsoft.com/office/spreadsheetml/2009/9/main" objectType="CheckBox" checked="Checked" fmlaLink="$M$105" noThreeD="1"/>
</file>

<file path=xl/ctrlProps/ctrlProp8.xml><?xml version="1.0" encoding="utf-8"?>
<formControlPr xmlns="http://schemas.microsoft.com/office/spreadsheetml/2009/9/main" objectType="CheckBox" checked="Checked" fmlaLink="$M$7" noThreeD="1"/>
</file>

<file path=xl/ctrlProps/ctrlProp80.xml><?xml version="1.0" encoding="utf-8"?>
<formControlPr xmlns="http://schemas.microsoft.com/office/spreadsheetml/2009/9/main" objectType="CheckBox" checked="Checked" fmlaLink="$M$106" noThreeD="1"/>
</file>

<file path=xl/ctrlProps/ctrlProp81.xml><?xml version="1.0" encoding="utf-8"?>
<formControlPr xmlns="http://schemas.microsoft.com/office/spreadsheetml/2009/9/main" objectType="CheckBox" checked="Checked" fmlaLink="$M$108" noThreeD="1"/>
</file>

<file path=xl/ctrlProps/ctrlProp82.xml><?xml version="1.0" encoding="utf-8"?>
<formControlPr xmlns="http://schemas.microsoft.com/office/spreadsheetml/2009/9/main" objectType="CheckBox" checked="Checked" fmlaLink="$M$107" noThreeD="1"/>
</file>

<file path=xl/ctrlProps/ctrlProp83.xml><?xml version="1.0" encoding="utf-8"?>
<formControlPr xmlns="http://schemas.microsoft.com/office/spreadsheetml/2009/9/main" objectType="CheckBox" checked="Checked" fmlaLink="$M$114" noThreeD="1"/>
</file>

<file path=xl/ctrlProps/ctrlProp84.xml><?xml version="1.0" encoding="utf-8"?>
<formControlPr xmlns="http://schemas.microsoft.com/office/spreadsheetml/2009/9/main" objectType="CheckBox" checked="Checked" fmlaLink="$M$116" noThreeD="1"/>
</file>

<file path=xl/ctrlProps/ctrlProp85.xml><?xml version="1.0" encoding="utf-8"?>
<formControlPr xmlns="http://schemas.microsoft.com/office/spreadsheetml/2009/9/main" objectType="CheckBox" checked="Checked" fmlaLink="$M$117" noThreeD="1"/>
</file>

<file path=xl/ctrlProps/ctrlProp86.xml><?xml version="1.0" encoding="utf-8"?>
<formControlPr xmlns="http://schemas.microsoft.com/office/spreadsheetml/2009/9/main" objectType="CheckBox" checked="Checked" fmlaLink="$M$118" noThreeD="1"/>
</file>

<file path=xl/ctrlProps/ctrlProp87.xml><?xml version="1.0" encoding="utf-8"?>
<formControlPr xmlns="http://schemas.microsoft.com/office/spreadsheetml/2009/9/main" objectType="CheckBox" checked="Checked" fmlaLink="$M$119" noThreeD="1"/>
</file>

<file path=xl/ctrlProps/ctrlProp88.xml><?xml version="1.0" encoding="utf-8"?>
<formControlPr xmlns="http://schemas.microsoft.com/office/spreadsheetml/2009/9/main" objectType="CheckBox" checked="Checked" fmlaLink="$M$121" noThreeD="1"/>
</file>

<file path=xl/ctrlProps/ctrlProp89.xml><?xml version="1.0" encoding="utf-8"?>
<formControlPr xmlns="http://schemas.microsoft.com/office/spreadsheetml/2009/9/main" objectType="CheckBox" fmlaLink="$M$122" noThreeD="1"/>
</file>

<file path=xl/ctrlProps/ctrlProp9.xml><?xml version="1.0" encoding="utf-8"?>
<formControlPr xmlns="http://schemas.microsoft.com/office/spreadsheetml/2009/9/main" objectType="CheckBox" checked="Checked" fmlaLink="$M$7" noThreeD="1"/>
</file>

<file path=xl/ctrlProps/ctrlProp90.xml><?xml version="1.0" encoding="utf-8"?>
<formControlPr xmlns="http://schemas.microsoft.com/office/spreadsheetml/2009/9/main" objectType="CheckBox" checked="Checked" fmlaLink="$M$124" noThreeD="1"/>
</file>

<file path=xl/ctrlProps/ctrlProp91.xml><?xml version="1.0" encoding="utf-8"?>
<formControlPr xmlns="http://schemas.microsoft.com/office/spreadsheetml/2009/9/main" objectType="CheckBox" checked="Checked" fmlaLink="$M$125" noThreeD="1"/>
</file>

<file path=xl/ctrlProps/ctrlProp92.xml><?xml version="1.0" encoding="utf-8"?>
<formControlPr xmlns="http://schemas.microsoft.com/office/spreadsheetml/2009/9/main" objectType="CheckBox" fmlaLink="$M$127" noThreeD="1"/>
</file>

<file path=xl/ctrlProps/ctrlProp93.xml><?xml version="1.0" encoding="utf-8"?>
<formControlPr xmlns="http://schemas.microsoft.com/office/spreadsheetml/2009/9/main" objectType="CheckBox" checked="Checked" fmlaLink="$M$126" noThreeD="1"/>
</file>

<file path=xl/ctrlProps/ctrlProp94.xml><?xml version="1.0" encoding="utf-8"?>
<formControlPr xmlns="http://schemas.microsoft.com/office/spreadsheetml/2009/9/main" objectType="CheckBox" checked="Checked" fmlaLink="$M$38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5</xdr:row>
          <xdr:rowOff>184150</xdr:rowOff>
        </xdr:from>
        <xdr:to>
          <xdr:col>15</xdr:col>
          <xdr:colOff>533400</xdr:colOff>
          <xdr:row>7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</xdr:row>
          <xdr:rowOff>184150</xdr:rowOff>
        </xdr:from>
        <xdr:to>
          <xdr:col>15</xdr:col>
          <xdr:colOff>533400</xdr:colOff>
          <xdr:row>8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</xdr:row>
          <xdr:rowOff>184150</xdr:rowOff>
        </xdr:from>
        <xdr:to>
          <xdr:col>15</xdr:col>
          <xdr:colOff>533400</xdr:colOff>
          <xdr:row>9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</xdr:row>
          <xdr:rowOff>184150</xdr:rowOff>
        </xdr:from>
        <xdr:to>
          <xdr:col>15</xdr:col>
          <xdr:colOff>533400</xdr:colOff>
          <xdr:row>10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9</xdr:row>
          <xdr:rowOff>184150</xdr:rowOff>
        </xdr:from>
        <xdr:to>
          <xdr:col>15</xdr:col>
          <xdr:colOff>533400</xdr:colOff>
          <xdr:row>11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10</xdr:row>
          <xdr:rowOff>184150</xdr:rowOff>
        </xdr:from>
        <xdr:to>
          <xdr:col>15</xdr:col>
          <xdr:colOff>533400</xdr:colOff>
          <xdr:row>12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11</xdr:row>
          <xdr:rowOff>184150</xdr:rowOff>
        </xdr:from>
        <xdr:to>
          <xdr:col>15</xdr:col>
          <xdr:colOff>533400</xdr:colOff>
          <xdr:row>13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12</xdr:row>
          <xdr:rowOff>184150</xdr:rowOff>
        </xdr:from>
        <xdr:to>
          <xdr:col>15</xdr:col>
          <xdr:colOff>533400</xdr:colOff>
          <xdr:row>14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13</xdr:row>
          <xdr:rowOff>184150</xdr:rowOff>
        </xdr:from>
        <xdr:to>
          <xdr:col>15</xdr:col>
          <xdr:colOff>533400</xdr:colOff>
          <xdr:row>15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14</xdr:row>
          <xdr:rowOff>184150</xdr:rowOff>
        </xdr:from>
        <xdr:to>
          <xdr:col>15</xdr:col>
          <xdr:colOff>533400</xdr:colOff>
          <xdr:row>16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</xdr:row>
          <xdr:rowOff>184150</xdr:rowOff>
        </xdr:from>
        <xdr:to>
          <xdr:col>15</xdr:col>
          <xdr:colOff>533400</xdr:colOff>
          <xdr:row>8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</xdr:row>
          <xdr:rowOff>184150</xdr:rowOff>
        </xdr:from>
        <xdr:to>
          <xdr:col>15</xdr:col>
          <xdr:colOff>533400</xdr:colOff>
          <xdr:row>9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</xdr:row>
          <xdr:rowOff>184150</xdr:rowOff>
        </xdr:from>
        <xdr:to>
          <xdr:col>15</xdr:col>
          <xdr:colOff>533400</xdr:colOff>
          <xdr:row>10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9</xdr:row>
          <xdr:rowOff>184150</xdr:rowOff>
        </xdr:from>
        <xdr:to>
          <xdr:col>15</xdr:col>
          <xdr:colOff>533400</xdr:colOff>
          <xdr:row>11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10</xdr:row>
          <xdr:rowOff>184150</xdr:rowOff>
        </xdr:from>
        <xdr:to>
          <xdr:col>15</xdr:col>
          <xdr:colOff>533400</xdr:colOff>
          <xdr:row>12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11</xdr:row>
          <xdr:rowOff>184150</xdr:rowOff>
        </xdr:from>
        <xdr:to>
          <xdr:col>15</xdr:col>
          <xdr:colOff>533400</xdr:colOff>
          <xdr:row>13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12</xdr:row>
          <xdr:rowOff>184150</xdr:rowOff>
        </xdr:from>
        <xdr:to>
          <xdr:col>15</xdr:col>
          <xdr:colOff>533400</xdr:colOff>
          <xdr:row>14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13</xdr:row>
          <xdr:rowOff>184150</xdr:rowOff>
        </xdr:from>
        <xdr:to>
          <xdr:col>15</xdr:col>
          <xdr:colOff>533400</xdr:colOff>
          <xdr:row>15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14</xdr:row>
          <xdr:rowOff>184150</xdr:rowOff>
        </xdr:from>
        <xdr:to>
          <xdr:col>15</xdr:col>
          <xdr:colOff>533400</xdr:colOff>
          <xdr:row>16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184150</xdr:rowOff>
        </xdr:from>
        <xdr:to>
          <xdr:col>15</xdr:col>
          <xdr:colOff>533400</xdr:colOff>
          <xdr:row>18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76200</xdr:rowOff>
        </xdr:from>
        <xdr:to>
          <xdr:col>15</xdr:col>
          <xdr:colOff>533400</xdr:colOff>
          <xdr:row>18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19</xdr:row>
          <xdr:rowOff>0</xdr:rowOff>
        </xdr:from>
        <xdr:to>
          <xdr:col>15</xdr:col>
          <xdr:colOff>533400</xdr:colOff>
          <xdr:row>20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19</xdr:row>
          <xdr:rowOff>184150</xdr:rowOff>
        </xdr:from>
        <xdr:to>
          <xdr:col>15</xdr:col>
          <xdr:colOff>533400</xdr:colOff>
          <xdr:row>21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21</xdr:row>
          <xdr:rowOff>127000</xdr:rowOff>
        </xdr:from>
        <xdr:to>
          <xdr:col>15</xdr:col>
          <xdr:colOff>533400</xdr:colOff>
          <xdr:row>21</xdr:row>
          <xdr:rowOff>336550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23</xdr:row>
          <xdr:rowOff>0</xdr:rowOff>
        </xdr:from>
        <xdr:to>
          <xdr:col>15</xdr:col>
          <xdr:colOff>533400</xdr:colOff>
          <xdr:row>24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23</xdr:row>
          <xdr:rowOff>374650</xdr:rowOff>
        </xdr:from>
        <xdr:to>
          <xdr:col>15</xdr:col>
          <xdr:colOff>533400</xdr:colOff>
          <xdr:row>25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25</xdr:row>
          <xdr:rowOff>0</xdr:rowOff>
        </xdr:from>
        <xdr:to>
          <xdr:col>15</xdr:col>
          <xdr:colOff>533400</xdr:colOff>
          <xdr:row>26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26</xdr:row>
          <xdr:rowOff>0</xdr:rowOff>
        </xdr:from>
        <xdr:to>
          <xdr:col>15</xdr:col>
          <xdr:colOff>533400</xdr:colOff>
          <xdr:row>27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26</xdr:row>
          <xdr:rowOff>0</xdr:rowOff>
        </xdr:from>
        <xdr:to>
          <xdr:col>15</xdr:col>
          <xdr:colOff>533400</xdr:colOff>
          <xdr:row>27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26</xdr:row>
          <xdr:rowOff>0</xdr:rowOff>
        </xdr:from>
        <xdr:to>
          <xdr:col>15</xdr:col>
          <xdr:colOff>533400</xdr:colOff>
          <xdr:row>27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28</xdr:row>
          <xdr:rowOff>0</xdr:rowOff>
        </xdr:from>
        <xdr:to>
          <xdr:col>15</xdr:col>
          <xdr:colOff>533400</xdr:colOff>
          <xdr:row>29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29</xdr:row>
          <xdr:rowOff>0</xdr:rowOff>
        </xdr:from>
        <xdr:to>
          <xdr:col>15</xdr:col>
          <xdr:colOff>533400</xdr:colOff>
          <xdr:row>30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30</xdr:row>
          <xdr:rowOff>0</xdr:rowOff>
        </xdr:from>
        <xdr:to>
          <xdr:col>15</xdr:col>
          <xdr:colOff>533400</xdr:colOff>
          <xdr:row>31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31</xdr:row>
          <xdr:rowOff>0</xdr:rowOff>
        </xdr:from>
        <xdr:to>
          <xdr:col>15</xdr:col>
          <xdr:colOff>533400</xdr:colOff>
          <xdr:row>32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32</xdr:row>
          <xdr:rowOff>0</xdr:rowOff>
        </xdr:from>
        <xdr:to>
          <xdr:col>15</xdr:col>
          <xdr:colOff>533400</xdr:colOff>
          <xdr:row>33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33</xdr:row>
          <xdr:rowOff>0</xdr:rowOff>
        </xdr:from>
        <xdr:to>
          <xdr:col>15</xdr:col>
          <xdr:colOff>533400</xdr:colOff>
          <xdr:row>34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34</xdr:row>
          <xdr:rowOff>0</xdr:rowOff>
        </xdr:from>
        <xdr:to>
          <xdr:col>15</xdr:col>
          <xdr:colOff>533400</xdr:colOff>
          <xdr:row>35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36</xdr:row>
          <xdr:rowOff>0</xdr:rowOff>
        </xdr:from>
        <xdr:to>
          <xdr:col>15</xdr:col>
          <xdr:colOff>533400</xdr:colOff>
          <xdr:row>37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38</xdr:row>
          <xdr:rowOff>0</xdr:rowOff>
        </xdr:from>
        <xdr:to>
          <xdr:col>15</xdr:col>
          <xdr:colOff>533400</xdr:colOff>
          <xdr:row>39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39</xdr:row>
          <xdr:rowOff>0</xdr:rowOff>
        </xdr:from>
        <xdr:to>
          <xdr:col>15</xdr:col>
          <xdr:colOff>533400</xdr:colOff>
          <xdr:row>40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41</xdr:row>
          <xdr:rowOff>0</xdr:rowOff>
        </xdr:from>
        <xdr:to>
          <xdr:col>15</xdr:col>
          <xdr:colOff>533400</xdr:colOff>
          <xdr:row>42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41</xdr:row>
          <xdr:rowOff>0</xdr:rowOff>
        </xdr:from>
        <xdr:to>
          <xdr:col>15</xdr:col>
          <xdr:colOff>533400</xdr:colOff>
          <xdr:row>42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41</xdr:row>
          <xdr:rowOff>0</xdr:rowOff>
        </xdr:from>
        <xdr:to>
          <xdr:col>15</xdr:col>
          <xdr:colOff>533400</xdr:colOff>
          <xdr:row>42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42</xdr:row>
          <xdr:rowOff>0</xdr:rowOff>
        </xdr:from>
        <xdr:to>
          <xdr:col>15</xdr:col>
          <xdr:colOff>533400</xdr:colOff>
          <xdr:row>43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43</xdr:row>
          <xdr:rowOff>0</xdr:rowOff>
        </xdr:from>
        <xdr:to>
          <xdr:col>15</xdr:col>
          <xdr:colOff>533400</xdr:colOff>
          <xdr:row>44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44</xdr:row>
          <xdr:rowOff>0</xdr:rowOff>
        </xdr:from>
        <xdr:to>
          <xdr:col>15</xdr:col>
          <xdr:colOff>533400</xdr:colOff>
          <xdr:row>45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45</xdr:row>
          <xdr:rowOff>57150</xdr:rowOff>
        </xdr:from>
        <xdr:to>
          <xdr:col>15</xdr:col>
          <xdr:colOff>546100</xdr:colOff>
          <xdr:row>46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47</xdr:row>
          <xdr:rowOff>0</xdr:rowOff>
        </xdr:from>
        <xdr:to>
          <xdr:col>15</xdr:col>
          <xdr:colOff>533400</xdr:colOff>
          <xdr:row>48</xdr:row>
          <xdr:rowOff>31750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48</xdr:row>
          <xdr:rowOff>190500</xdr:rowOff>
        </xdr:from>
        <xdr:to>
          <xdr:col>15</xdr:col>
          <xdr:colOff>552450</xdr:colOff>
          <xdr:row>49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49</xdr:row>
          <xdr:rowOff>171450</xdr:rowOff>
        </xdr:from>
        <xdr:to>
          <xdr:col>15</xdr:col>
          <xdr:colOff>571500</xdr:colOff>
          <xdr:row>49</xdr:row>
          <xdr:rowOff>381000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51</xdr:row>
          <xdr:rowOff>88900</xdr:rowOff>
        </xdr:from>
        <xdr:to>
          <xdr:col>15</xdr:col>
          <xdr:colOff>571500</xdr:colOff>
          <xdr:row>52</xdr:row>
          <xdr:rowOff>114300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53</xdr:row>
          <xdr:rowOff>50800</xdr:rowOff>
        </xdr:from>
        <xdr:to>
          <xdr:col>15</xdr:col>
          <xdr:colOff>584200</xdr:colOff>
          <xdr:row>54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51</xdr:row>
          <xdr:rowOff>298450</xdr:rowOff>
        </xdr:from>
        <xdr:to>
          <xdr:col>15</xdr:col>
          <xdr:colOff>584200</xdr:colOff>
          <xdr:row>53</xdr:row>
          <xdr:rowOff>146050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53</xdr:row>
          <xdr:rowOff>361950</xdr:rowOff>
        </xdr:from>
        <xdr:to>
          <xdr:col>15</xdr:col>
          <xdr:colOff>584200</xdr:colOff>
          <xdr:row>55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57</xdr:row>
          <xdr:rowOff>50800</xdr:rowOff>
        </xdr:from>
        <xdr:to>
          <xdr:col>15</xdr:col>
          <xdr:colOff>584200</xdr:colOff>
          <xdr:row>57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55</xdr:row>
          <xdr:rowOff>184150</xdr:rowOff>
        </xdr:from>
        <xdr:to>
          <xdr:col>15</xdr:col>
          <xdr:colOff>584200</xdr:colOff>
          <xdr:row>57</xdr:row>
          <xdr:rowOff>12700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57</xdr:row>
          <xdr:rowOff>374650</xdr:rowOff>
        </xdr:from>
        <xdr:to>
          <xdr:col>15</xdr:col>
          <xdr:colOff>571500</xdr:colOff>
          <xdr:row>59</xdr:row>
          <xdr:rowOff>12700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58</xdr:row>
          <xdr:rowOff>171450</xdr:rowOff>
        </xdr:from>
        <xdr:to>
          <xdr:col>15</xdr:col>
          <xdr:colOff>571500</xdr:colOff>
          <xdr:row>60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61</xdr:row>
          <xdr:rowOff>95250</xdr:rowOff>
        </xdr:from>
        <xdr:to>
          <xdr:col>15</xdr:col>
          <xdr:colOff>571500</xdr:colOff>
          <xdr:row>62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62</xdr:row>
          <xdr:rowOff>171450</xdr:rowOff>
        </xdr:from>
        <xdr:to>
          <xdr:col>15</xdr:col>
          <xdr:colOff>571500</xdr:colOff>
          <xdr:row>63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65</xdr:row>
          <xdr:rowOff>165100</xdr:rowOff>
        </xdr:from>
        <xdr:to>
          <xdr:col>15</xdr:col>
          <xdr:colOff>514350</xdr:colOff>
          <xdr:row>65</xdr:row>
          <xdr:rowOff>374650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64</xdr:row>
          <xdr:rowOff>12700</xdr:rowOff>
        </xdr:from>
        <xdr:to>
          <xdr:col>15</xdr:col>
          <xdr:colOff>571500</xdr:colOff>
          <xdr:row>65</xdr:row>
          <xdr:rowOff>50800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68</xdr:row>
          <xdr:rowOff>355600</xdr:rowOff>
        </xdr:from>
        <xdr:to>
          <xdr:col>15</xdr:col>
          <xdr:colOff>571500</xdr:colOff>
          <xdr:row>69</xdr:row>
          <xdr:rowOff>184150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74</xdr:row>
          <xdr:rowOff>127000</xdr:rowOff>
        </xdr:from>
        <xdr:to>
          <xdr:col>15</xdr:col>
          <xdr:colOff>571500</xdr:colOff>
          <xdr:row>75</xdr:row>
          <xdr:rowOff>146050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78</xdr:row>
          <xdr:rowOff>184150</xdr:rowOff>
        </xdr:from>
        <xdr:to>
          <xdr:col>15</xdr:col>
          <xdr:colOff>571500</xdr:colOff>
          <xdr:row>80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81</xdr:row>
          <xdr:rowOff>76200</xdr:rowOff>
        </xdr:from>
        <xdr:to>
          <xdr:col>15</xdr:col>
          <xdr:colOff>571500</xdr:colOff>
          <xdr:row>82</xdr:row>
          <xdr:rowOff>95250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85</xdr:row>
          <xdr:rowOff>76200</xdr:rowOff>
        </xdr:from>
        <xdr:to>
          <xdr:col>15</xdr:col>
          <xdr:colOff>571500</xdr:colOff>
          <xdr:row>86</xdr:row>
          <xdr:rowOff>95250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89</xdr:row>
          <xdr:rowOff>184150</xdr:rowOff>
        </xdr:from>
        <xdr:to>
          <xdr:col>15</xdr:col>
          <xdr:colOff>571500</xdr:colOff>
          <xdr:row>91</xdr:row>
          <xdr:rowOff>12700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91</xdr:row>
          <xdr:rowOff>165100</xdr:rowOff>
        </xdr:from>
        <xdr:to>
          <xdr:col>15</xdr:col>
          <xdr:colOff>571500</xdr:colOff>
          <xdr:row>92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91</xdr:row>
          <xdr:rowOff>565150</xdr:rowOff>
        </xdr:from>
        <xdr:to>
          <xdr:col>15</xdr:col>
          <xdr:colOff>571500</xdr:colOff>
          <xdr:row>93</xdr:row>
          <xdr:rowOff>12700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92</xdr:row>
          <xdr:rowOff>190500</xdr:rowOff>
        </xdr:from>
        <xdr:to>
          <xdr:col>15</xdr:col>
          <xdr:colOff>571500</xdr:colOff>
          <xdr:row>94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94</xdr:row>
          <xdr:rowOff>184150</xdr:rowOff>
        </xdr:from>
        <xdr:to>
          <xdr:col>15</xdr:col>
          <xdr:colOff>571500</xdr:colOff>
          <xdr:row>96</xdr:row>
          <xdr:rowOff>12700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96</xdr:row>
          <xdr:rowOff>165100</xdr:rowOff>
        </xdr:from>
        <xdr:to>
          <xdr:col>15</xdr:col>
          <xdr:colOff>571500</xdr:colOff>
          <xdr:row>97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96</xdr:row>
          <xdr:rowOff>546100</xdr:rowOff>
        </xdr:from>
        <xdr:to>
          <xdr:col>15</xdr:col>
          <xdr:colOff>571500</xdr:colOff>
          <xdr:row>98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97</xdr:row>
          <xdr:rowOff>165100</xdr:rowOff>
        </xdr:from>
        <xdr:to>
          <xdr:col>15</xdr:col>
          <xdr:colOff>571500</xdr:colOff>
          <xdr:row>99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98</xdr:row>
          <xdr:rowOff>165100</xdr:rowOff>
        </xdr:from>
        <xdr:to>
          <xdr:col>15</xdr:col>
          <xdr:colOff>571500</xdr:colOff>
          <xdr:row>100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101</xdr:row>
          <xdr:rowOff>361950</xdr:rowOff>
        </xdr:from>
        <xdr:to>
          <xdr:col>15</xdr:col>
          <xdr:colOff>571500</xdr:colOff>
          <xdr:row>103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102</xdr:row>
          <xdr:rowOff>171450</xdr:rowOff>
        </xdr:from>
        <xdr:to>
          <xdr:col>15</xdr:col>
          <xdr:colOff>571500</xdr:colOff>
          <xdr:row>104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104</xdr:row>
          <xdr:rowOff>88900</xdr:rowOff>
        </xdr:from>
        <xdr:to>
          <xdr:col>15</xdr:col>
          <xdr:colOff>571500</xdr:colOff>
          <xdr:row>105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104</xdr:row>
          <xdr:rowOff>374650</xdr:rowOff>
        </xdr:from>
        <xdr:to>
          <xdr:col>15</xdr:col>
          <xdr:colOff>571500</xdr:colOff>
          <xdr:row>106</xdr:row>
          <xdr:rowOff>12700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109</xdr:row>
          <xdr:rowOff>171450</xdr:rowOff>
        </xdr:from>
        <xdr:to>
          <xdr:col>15</xdr:col>
          <xdr:colOff>571500</xdr:colOff>
          <xdr:row>111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106</xdr:row>
          <xdr:rowOff>0</xdr:rowOff>
        </xdr:from>
        <xdr:to>
          <xdr:col>15</xdr:col>
          <xdr:colOff>584200</xdr:colOff>
          <xdr:row>107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113</xdr:row>
          <xdr:rowOff>165100</xdr:rowOff>
        </xdr:from>
        <xdr:to>
          <xdr:col>15</xdr:col>
          <xdr:colOff>571500</xdr:colOff>
          <xdr:row>114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113</xdr:row>
          <xdr:rowOff>552450</xdr:rowOff>
        </xdr:from>
        <xdr:to>
          <xdr:col>15</xdr:col>
          <xdr:colOff>571500</xdr:colOff>
          <xdr:row>116</xdr:row>
          <xdr:rowOff>393700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116</xdr:row>
          <xdr:rowOff>209550</xdr:rowOff>
        </xdr:from>
        <xdr:to>
          <xdr:col>15</xdr:col>
          <xdr:colOff>571500</xdr:colOff>
          <xdr:row>117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165100</xdr:colOff>
          <xdr:row>116</xdr:row>
          <xdr:rowOff>546100</xdr:rowOff>
        </xdr:from>
        <xdr:to>
          <xdr:col>15</xdr:col>
          <xdr:colOff>565150</xdr:colOff>
          <xdr:row>118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117</xdr:row>
          <xdr:rowOff>171450</xdr:rowOff>
        </xdr:from>
        <xdr:to>
          <xdr:col>15</xdr:col>
          <xdr:colOff>571500</xdr:colOff>
          <xdr:row>119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120</xdr:row>
          <xdr:rowOff>184150</xdr:rowOff>
        </xdr:from>
        <xdr:to>
          <xdr:col>15</xdr:col>
          <xdr:colOff>571500</xdr:colOff>
          <xdr:row>120</xdr:row>
          <xdr:rowOff>946150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121</xdr:row>
          <xdr:rowOff>95250</xdr:rowOff>
        </xdr:from>
        <xdr:to>
          <xdr:col>15</xdr:col>
          <xdr:colOff>571500</xdr:colOff>
          <xdr:row>121</xdr:row>
          <xdr:rowOff>381000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123</xdr:row>
          <xdr:rowOff>171450</xdr:rowOff>
        </xdr:from>
        <xdr:to>
          <xdr:col>15</xdr:col>
          <xdr:colOff>571500</xdr:colOff>
          <xdr:row>124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124</xdr:row>
          <xdr:rowOff>95250</xdr:rowOff>
        </xdr:from>
        <xdr:to>
          <xdr:col>15</xdr:col>
          <xdr:colOff>571500</xdr:colOff>
          <xdr:row>124</xdr:row>
          <xdr:rowOff>304800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126</xdr:row>
          <xdr:rowOff>107950</xdr:rowOff>
        </xdr:from>
        <xdr:to>
          <xdr:col>15</xdr:col>
          <xdr:colOff>571500</xdr:colOff>
          <xdr:row>126</xdr:row>
          <xdr:rowOff>317500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125</xdr:row>
          <xdr:rowOff>50800</xdr:rowOff>
        </xdr:from>
        <xdr:to>
          <xdr:col>15</xdr:col>
          <xdr:colOff>571500</xdr:colOff>
          <xdr:row>125</xdr:row>
          <xdr:rowOff>279400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37</xdr:row>
          <xdr:rowOff>0</xdr:rowOff>
        </xdr:from>
        <xdr:to>
          <xdr:col>15</xdr:col>
          <xdr:colOff>533400</xdr:colOff>
          <xdr:row>38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.xml"/><Relationship Id="rId21" Type="http://schemas.openxmlformats.org/officeDocument/2006/relationships/ctrlProp" Target="../ctrlProps/ctrlProp1.xml"/><Relationship Id="rId42" Type="http://schemas.openxmlformats.org/officeDocument/2006/relationships/ctrlProp" Target="../ctrlProps/ctrlProp22.xml"/><Relationship Id="rId47" Type="http://schemas.openxmlformats.org/officeDocument/2006/relationships/ctrlProp" Target="../ctrlProps/ctrlProp27.xml"/><Relationship Id="rId63" Type="http://schemas.openxmlformats.org/officeDocument/2006/relationships/ctrlProp" Target="../ctrlProps/ctrlProp43.xml"/><Relationship Id="rId68" Type="http://schemas.openxmlformats.org/officeDocument/2006/relationships/ctrlProp" Target="../ctrlProps/ctrlProp48.xml"/><Relationship Id="rId84" Type="http://schemas.openxmlformats.org/officeDocument/2006/relationships/ctrlProp" Target="../ctrlProps/ctrlProp64.xml"/><Relationship Id="rId89" Type="http://schemas.openxmlformats.org/officeDocument/2006/relationships/ctrlProp" Target="../ctrlProps/ctrlProp69.xml"/><Relationship Id="rId112" Type="http://schemas.openxmlformats.org/officeDocument/2006/relationships/ctrlProp" Target="../ctrlProps/ctrlProp92.xml"/><Relationship Id="rId16" Type="http://schemas.openxmlformats.org/officeDocument/2006/relationships/hyperlink" Target="https://drive.google.com/drive/folders/16CHnIb9UtG4K7-LjO4hjr8baYYk_YAOo?usp=drive_link" TargetMode="External"/><Relationship Id="rId107" Type="http://schemas.openxmlformats.org/officeDocument/2006/relationships/ctrlProp" Target="../ctrlProps/ctrlProp87.xml"/><Relationship Id="rId11" Type="http://schemas.openxmlformats.org/officeDocument/2006/relationships/hyperlink" Target="https://drive.google.com/drive/folders/1hT98GrQGNB5tHgCbSpiMrtiJ2-yPZldL?usp=drive_link" TargetMode="External"/><Relationship Id="rId32" Type="http://schemas.openxmlformats.org/officeDocument/2006/relationships/ctrlProp" Target="../ctrlProps/ctrlProp12.xml"/><Relationship Id="rId37" Type="http://schemas.openxmlformats.org/officeDocument/2006/relationships/ctrlProp" Target="../ctrlProps/ctrlProp17.xml"/><Relationship Id="rId53" Type="http://schemas.openxmlformats.org/officeDocument/2006/relationships/ctrlProp" Target="../ctrlProps/ctrlProp33.xml"/><Relationship Id="rId58" Type="http://schemas.openxmlformats.org/officeDocument/2006/relationships/ctrlProp" Target="../ctrlProps/ctrlProp38.xml"/><Relationship Id="rId74" Type="http://schemas.openxmlformats.org/officeDocument/2006/relationships/ctrlProp" Target="../ctrlProps/ctrlProp54.xml"/><Relationship Id="rId79" Type="http://schemas.openxmlformats.org/officeDocument/2006/relationships/ctrlProp" Target="../ctrlProps/ctrlProp59.xml"/><Relationship Id="rId102" Type="http://schemas.openxmlformats.org/officeDocument/2006/relationships/ctrlProp" Target="../ctrlProps/ctrlProp82.xml"/><Relationship Id="rId5" Type="http://schemas.openxmlformats.org/officeDocument/2006/relationships/hyperlink" Target="https://drive.google.com/drive/folders/1ykskr90SN0edKMi5KL8udjdKV_v4y901?usp=drive_link" TargetMode="External"/><Relationship Id="rId90" Type="http://schemas.openxmlformats.org/officeDocument/2006/relationships/ctrlProp" Target="../ctrlProps/ctrlProp70.xml"/><Relationship Id="rId95" Type="http://schemas.openxmlformats.org/officeDocument/2006/relationships/ctrlProp" Target="../ctrlProps/ctrlProp75.xml"/><Relationship Id="rId22" Type="http://schemas.openxmlformats.org/officeDocument/2006/relationships/ctrlProp" Target="../ctrlProps/ctrlProp2.xml"/><Relationship Id="rId27" Type="http://schemas.openxmlformats.org/officeDocument/2006/relationships/ctrlProp" Target="../ctrlProps/ctrlProp7.xml"/><Relationship Id="rId43" Type="http://schemas.openxmlformats.org/officeDocument/2006/relationships/ctrlProp" Target="../ctrlProps/ctrlProp23.xml"/><Relationship Id="rId48" Type="http://schemas.openxmlformats.org/officeDocument/2006/relationships/ctrlProp" Target="../ctrlProps/ctrlProp28.xml"/><Relationship Id="rId64" Type="http://schemas.openxmlformats.org/officeDocument/2006/relationships/ctrlProp" Target="../ctrlProps/ctrlProp44.xml"/><Relationship Id="rId69" Type="http://schemas.openxmlformats.org/officeDocument/2006/relationships/ctrlProp" Target="../ctrlProps/ctrlProp49.xml"/><Relationship Id="rId113" Type="http://schemas.openxmlformats.org/officeDocument/2006/relationships/ctrlProp" Target="../ctrlProps/ctrlProp93.xml"/><Relationship Id="rId80" Type="http://schemas.openxmlformats.org/officeDocument/2006/relationships/ctrlProp" Target="../ctrlProps/ctrlProp60.xml"/><Relationship Id="rId85" Type="http://schemas.openxmlformats.org/officeDocument/2006/relationships/ctrlProp" Target="../ctrlProps/ctrlProp65.xml"/><Relationship Id="rId12" Type="http://schemas.openxmlformats.org/officeDocument/2006/relationships/hyperlink" Target="https://drive.google.com/drive/folders/1a9x5Z58jtzutXQvMX9lWfHTypzV3-wVm?usp=drive_link" TargetMode="External"/><Relationship Id="rId17" Type="http://schemas.openxmlformats.org/officeDocument/2006/relationships/hyperlink" Target="https://drive.google.com/drive/folders/1QopghINs2dTLnlzAqwVebQmPJACWZ83p?usp=drive_link" TargetMode="External"/><Relationship Id="rId33" Type="http://schemas.openxmlformats.org/officeDocument/2006/relationships/ctrlProp" Target="../ctrlProps/ctrlProp13.xml"/><Relationship Id="rId38" Type="http://schemas.openxmlformats.org/officeDocument/2006/relationships/ctrlProp" Target="../ctrlProps/ctrlProp18.xml"/><Relationship Id="rId59" Type="http://schemas.openxmlformats.org/officeDocument/2006/relationships/ctrlProp" Target="../ctrlProps/ctrlProp39.xml"/><Relationship Id="rId103" Type="http://schemas.openxmlformats.org/officeDocument/2006/relationships/ctrlProp" Target="../ctrlProps/ctrlProp83.xml"/><Relationship Id="rId108" Type="http://schemas.openxmlformats.org/officeDocument/2006/relationships/ctrlProp" Target="../ctrlProps/ctrlProp88.xml"/><Relationship Id="rId54" Type="http://schemas.openxmlformats.org/officeDocument/2006/relationships/ctrlProp" Target="../ctrlProps/ctrlProp34.xml"/><Relationship Id="rId70" Type="http://schemas.openxmlformats.org/officeDocument/2006/relationships/ctrlProp" Target="../ctrlProps/ctrlProp50.xml"/><Relationship Id="rId75" Type="http://schemas.openxmlformats.org/officeDocument/2006/relationships/ctrlProp" Target="../ctrlProps/ctrlProp55.xml"/><Relationship Id="rId91" Type="http://schemas.openxmlformats.org/officeDocument/2006/relationships/ctrlProp" Target="../ctrlProps/ctrlProp71.xml"/><Relationship Id="rId96" Type="http://schemas.openxmlformats.org/officeDocument/2006/relationships/ctrlProp" Target="../ctrlProps/ctrlProp76.xml"/><Relationship Id="rId1" Type="http://schemas.openxmlformats.org/officeDocument/2006/relationships/hyperlink" Target="https://drive.google.com/drive/folders/1KQ51zjw4UDZHnqVcAN4HHlKYxAaA9wKh?usp=drive_link" TargetMode="External"/><Relationship Id="rId6" Type="http://schemas.openxmlformats.org/officeDocument/2006/relationships/hyperlink" Target="https://drive.google.com/drive/folders/1EJn3O5xQ6Nb5csodkF_AWVDHTWvZK-Ac?usp=drive_link" TargetMode="External"/><Relationship Id="rId15" Type="http://schemas.openxmlformats.org/officeDocument/2006/relationships/hyperlink" Target="https://drive.google.com/drive/folders/119BppfCAXVkBcipLmKKC4PdgOQjHtTmD?usp=drive_link" TargetMode="External"/><Relationship Id="rId23" Type="http://schemas.openxmlformats.org/officeDocument/2006/relationships/ctrlProp" Target="../ctrlProps/ctrlProp3.xml"/><Relationship Id="rId28" Type="http://schemas.openxmlformats.org/officeDocument/2006/relationships/ctrlProp" Target="../ctrlProps/ctrlProp8.xml"/><Relationship Id="rId36" Type="http://schemas.openxmlformats.org/officeDocument/2006/relationships/ctrlProp" Target="../ctrlProps/ctrlProp16.xml"/><Relationship Id="rId49" Type="http://schemas.openxmlformats.org/officeDocument/2006/relationships/ctrlProp" Target="../ctrlProps/ctrlProp29.xml"/><Relationship Id="rId57" Type="http://schemas.openxmlformats.org/officeDocument/2006/relationships/ctrlProp" Target="../ctrlProps/ctrlProp37.xml"/><Relationship Id="rId106" Type="http://schemas.openxmlformats.org/officeDocument/2006/relationships/ctrlProp" Target="../ctrlProps/ctrlProp86.xml"/><Relationship Id="rId114" Type="http://schemas.openxmlformats.org/officeDocument/2006/relationships/ctrlProp" Target="../ctrlProps/ctrlProp94.xml"/><Relationship Id="rId10" Type="http://schemas.openxmlformats.org/officeDocument/2006/relationships/hyperlink" Target="https://drive.google.com/drive/folders/1WlMgUZiYltsDEoKR91tL9chwJlztBJpt?usp=drive_link" TargetMode="External"/><Relationship Id="rId31" Type="http://schemas.openxmlformats.org/officeDocument/2006/relationships/ctrlProp" Target="../ctrlProps/ctrlProp11.xml"/><Relationship Id="rId44" Type="http://schemas.openxmlformats.org/officeDocument/2006/relationships/ctrlProp" Target="../ctrlProps/ctrlProp24.xml"/><Relationship Id="rId52" Type="http://schemas.openxmlformats.org/officeDocument/2006/relationships/ctrlProp" Target="../ctrlProps/ctrlProp32.xml"/><Relationship Id="rId60" Type="http://schemas.openxmlformats.org/officeDocument/2006/relationships/ctrlProp" Target="../ctrlProps/ctrlProp40.xml"/><Relationship Id="rId65" Type="http://schemas.openxmlformats.org/officeDocument/2006/relationships/ctrlProp" Target="../ctrlProps/ctrlProp45.xml"/><Relationship Id="rId73" Type="http://schemas.openxmlformats.org/officeDocument/2006/relationships/ctrlProp" Target="../ctrlProps/ctrlProp53.xml"/><Relationship Id="rId78" Type="http://schemas.openxmlformats.org/officeDocument/2006/relationships/ctrlProp" Target="../ctrlProps/ctrlProp58.xml"/><Relationship Id="rId81" Type="http://schemas.openxmlformats.org/officeDocument/2006/relationships/ctrlProp" Target="../ctrlProps/ctrlProp61.xml"/><Relationship Id="rId86" Type="http://schemas.openxmlformats.org/officeDocument/2006/relationships/ctrlProp" Target="../ctrlProps/ctrlProp66.xml"/><Relationship Id="rId94" Type="http://schemas.openxmlformats.org/officeDocument/2006/relationships/ctrlProp" Target="../ctrlProps/ctrlProp74.xml"/><Relationship Id="rId99" Type="http://schemas.openxmlformats.org/officeDocument/2006/relationships/ctrlProp" Target="../ctrlProps/ctrlProp79.xml"/><Relationship Id="rId101" Type="http://schemas.openxmlformats.org/officeDocument/2006/relationships/ctrlProp" Target="../ctrlProps/ctrlProp81.xml"/><Relationship Id="rId4" Type="http://schemas.openxmlformats.org/officeDocument/2006/relationships/hyperlink" Target="https://drive.google.com/drive/folders/1yE17VG8tWAgTvl4ggdVrv_OOgCoS2U4k?usp=drive_link" TargetMode="External"/><Relationship Id="rId9" Type="http://schemas.openxmlformats.org/officeDocument/2006/relationships/hyperlink" Target="https://drive.google.com/drive/folders/1LHtl7eD3EqAGz-le-Nj8n58PY_YaPH9_?usp=drive_link" TargetMode="External"/><Relationship Id="rId13" Type="http://schemas.openxmlformats.org/officeDocument/2006/relationships/hyperlink" Target="https://drive.google.com/drive/folders/1R9VSajD9X14jS6y4oSJyu16Eou7IaPcH?usp=drive_link" TargetMode="External"/><Relationship Id="rId18" Type="http://schemas.openxmlformats.org/officeDocument/2006/relationships/hyperlink" Target="https://drive.google.com/drive/folders/1FdIETcCq91c1ac4b7xjRXkwRTO--DNl7?usp=drive_link" TargetMode="External"/><Relationship Id="rId39" Type="http://schemas.openxmlformats.org/officeDocument/2006/relationships/ctrlProp" Target="../ctrlProps/ctrlProp19.xml"/><Relationship Id="rId109" Type="http://schemas.openxmlformats.org/officeDocument/2006/relationships/ctrlProp" Target="../ctrlProps/ctrlProp89.xml"/><Relationship Id="rId34" Type="http://schemas.openxmlformats.org/officeDocument/2006/relationships/ctrlProp" Target="../ctrlProps/ctrlProp14.xml"/><Relationship Id="rId50" Type="http://schemas.openxmlformats.org/officeDocument/2006/relationships/ctrlProp" Target="../ctrlProps/ctrlProp30.xml"/><Relationship Id="rId55" Type="http://schemas.openxmlformats.org/officeDocument/2006/relationships/ctrlProp" Target="../ctrlProps/ctrlProp35.xml"/><Relationship Id="rId76" Type="http://schemas.openxmlformats.org/officeDocument/2006/relationships/ctrlProp" Target="../ctrlProps/ctrlProp56.xml"/><Relationship Id="rId97" Type="http://schemas.openxmlformats.org/officeDocument/2006/relationships/ctrlProp" Target="../ctrlProps/ctrlProp77.xml"/><Relationship Id="rId104" Type="http://schemas.openxmlformats.org/officeDocument/2006/relationships/ctrlProp" Target="../ctrlProps/ctrlProp84.xml"/><Relationship Id="rId7" Type="http://schemas.openxmlformats.org/officeDocument/2006/relationships/hyperlink" Target="https://drive.google.com/drive/folders/1IGiOkOQQozCfLADe8AZubHwc6lHmjYfP?usp=drive_link" TargetMode="External"/><Relationship Id="rId71" Type="http://schemas.openxmlformats.org/officeDocument/2006/relationships/ctrlProp" Target="../ctrlProps/ctrlProp51.xml"/><Relationship Id="rId92" Type="http://schemas.openxmlformats.org/officeDocument/2006/relationships/ctrlProp" Target="../ctrlProps/ctrlProp72.xml"/><Relationship Id="rId2" Type="http://schemas.openxmlformats.org/officeDocument/2006/relationships/hyperlink" Target="https://drive.google.com/drive/folders/1zrQCapr8ZKFsYDZmdX2phlgM-f1Qa5h0?usp=drive_link" TargetMode="External"/><Relationship Id="rId29" Type="http://schemas.openxmlformats.org/officeDocument/2006/relationships/ctrlProp" Target="../ctrlProps/ctrlProp9.xml"/><Relationship Id="rId24" Type="http://schemas.openxmlformats.org/officeDocument/2006/relationships/ctrlProp" Target="../ctrlProps/ctrlProp4.xml"/><Relationship Id="rId40" Type="http://schemas.openxmlformats.org/officeDocument/2006/relationships/ctrlProp" Target="../ctrlProps/ctrlProp20.xml"/><Relationship Id="rId45" Type="http://schemas.openxmlformats.org/officeDocument/2006/relationships/ctrlProp" Target="../ctrlProps/ctrlProp25.xml"/><Relationship Id="rId66" Type="http://schemas.openxmlformats.org/officeDocument/2006/relationships/ctrlProp" Target="../ctrlProps/ctrlProp46.xml"/><Relationship Id="rId87" Type="http://schemas.openxmlformats.org/officeDocument/2006/relationships/ctrlProp" Target="../ctrlProps/ctrlProp67.xml"/><Relationship Id="rId110" Type="http://schemas.openxmlformats.org/officeDocument/2006/relationships/ctrlProp" Target="../ctrlProps/ctrlProp90.xml"/><Relationship Id="rId61" Type="http://schemas.openxmlformats.org/officeDocument/2006/relationships/ctrlProp" Target="../ctrlProps/ctrlProp41.xml"/><Relationship Id="rId82" Type="http://schemas.openxmlformats.org/officeDocument/2006/relationships/ctrlProp" Target="../ctrlProps/ctrlProp62.xml"/><Relationship Id="rId19" Type="http://schemas.openxmlformats.org/officeDocument/2006/relationships/drawing" Target="../drawings/drawing1.xml"/><Relationship Id="rId14" Type="http://schemas.openxmlformats.org/officeDocument/2006/relationships/hyperlink" Target="https://drive.google.com/drive/folders/1DJ9AYnyH26fYnyhOi_nkoCYXWgIsr1TA?usp=drive_link" TargetMode="External"/><Relationship Id="rId30" Type="http://schemas.openxmlformats.org/officeDocument/2006/relationships/ctrlProp" Target="../ctrlProps/ctrlProp10.xml"/><Relationship Id="rId35" Type="http://schemas.openxmlformats.org/officeDocument/2006/relationships/ctrlProp" Target="../ctrlProps/ctrlProp15.xml"/><Relationship Id="rId56" Type="http://schemas.openxmlformats.org/officeDocument/2006/relationships/ctrlProp" Target="../ctrlProps/ctrlProp36.xml"/><Relationship Id="rId77" Type="http://schemas.openxmlformats.org/officeDocument/2006/relationships/ctrlProp" Target="../ctrlProps/ctrlProp57.xml"/><Relationship Id="rId100" Type="http://schemas.openxmlformats.org/officeDocument/2006/relationships/ctrlProp" Target="../ctrlProps/ctrlProp80.xml"/><Relationship Id="rId105" Type="http://schemas.openxmlformats.org/officeDocument/2006/relationships/ctrlProp" Target="../ctrlProps/ctrlProp85.xml"/><Relationship Id="rId8" Type="http://schemas.openxmlformats.org/officeDocument/2006/relationships/hyperlink" Target="https://drive.google.com/drive/folders/1JwIJCouBxLH_1Uv4pHStxRCBOmwnL3Bk?usp=drive_link" TargetMode="External"/><Relationship Id="rId51" Type="http://schemas.openxmlformats.org/officeDocument/2006/relationships/ctrlProp" Target="../ctrlProps/ctrlProp31.xml"/><Relationship Id="rId72" Type="http://schemas.openxmlformats.org/officeDocument/2006/relationships/ctrlProp" Target="../ctrlProps/ctrlProp52.xml"/><Relationship Id="rId93" Type="http://schemas.openxmlformats.org/officeDocument/2006/relationships/ctrlProp" Target="../ctrlProps/ctrlProp73.xml"/><Relationship Id="rId98" Type="http://schemas.openxmlformats.org/officeDocument/2006/relationships/ctrlProp" Target="../ctrlProps/ctrlProp78.xml"/><Relationship Id="rId3" Type="http://schemas.openxmlformats.org/officeDocument/2006/relationships/hyperlink" Target="https://drive.google.com/drive/folders/1wPS9AHrQTQOmlsvBTHbR9Ei683hjDjmw?usp=drive_link" TargetMode="External"/><Relationship Id="rId25" Type="http://schemas.openxmlformats.org/officeDocument/2006/relationships/ctrlProp" Target="../ctrlProps/ctrlProp5.xml"/><Relationship Id="rId46" Type="http://schemas.openxmlformats.org/officeDocument/2006/relationships/ctrlProp" Target="../ctrlProps/ctrlProp26.xml"/><Relationship Id="rId67" Type="http://schemas.openxmlformats.org/officeDocument/2006/relationships/ctrlProp" Target="../ctrlProps/ctrlProp47.xml"/><Relationship Id="rId20" Type="http://schemas.openxmlformats.org/officeDocument/2006/relationships/vmlDrawing" Target="../drawings/vmlDrawing1.vml"/><Relationship Id="rId41" Type="http://schemas.openxmlformats.org/officeDocument/2006/relationships/ctrlProp" Target="../ctrlProps/ctrlProp21.xml"/><Relationship Id="rId62" Type="http://schemas.openxmlformats.org/officeDocument/2006/relationships/ctrlProp" Target="../ctrlProps/ctrlProp42.xml"/><Relationship Id="rId83" Type="http://schemas.openxmlformats.org/officeDocument/2006/relationships/ctrlProp" Target="../ctrlProps/ctrlProp63.xml"/><Relationship Id="rId88" Type="http://schemas.openxmlformats.org/officeDocument/2006/relationships/ctrlProp" Target="../ctrlProps/ctrlProp68.xml"/><Relationship Id="rId111" Type="http://schemas.openxmlformats.org/officeDocument/2006/relationships/ctrlProp" Target="../ctrlProps/ctrlProp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189"/>
  <sheetViews>
    <sheetView tabSelected="1" topLeftCell="A77" zoomScale="80" zoomScaleNormal="80" workbookViewId="0">
      <selection activeCell="F88" sqref="F88"/>
    </sheetView>
  </sheetViews>
  <sheetFormatPr defaultColWidth="8.81640625" defaultRowHeight="14.5"/>
  <cols>
    <col min="1" max="1" width="4.453125" customWidth="1"/>
    <col min="2" max="2" width="14" customWidth="1"/>
    <col min="3" max="3" width="6.1796875" customWidth="1"/>
    <col min="4" max="4" width="21.81640625" style="2" customWidth="1"/>
    <col min="5" max="5" width="6.7265625" style="3" customWidth="1"/>
    <col min="6" max="6" width="66.7265625" style="4" customWidth="1"/>
    <col min="7" max="7" width="17.81640625" style="4" hidden="1" customWidth="1"/>
    <col min="8" max="11" width="66.7265625" style="4" hidden="1" customWidth="1"/>
    <col min="12" max="12" width="6.7265625" style="4" customWidth="1"/>
    <col min="13" max="13" width="11" style="4" hidden="1" customWidth="1"/>
    <col min="14" max="14" width="4.26953125" style="4" hidden="1" customWidth="1"/>
    <col min="15" max="15" width="11" style="4" hidden="1" customWidth="1"/>
    <col min="16" max="16" width="11" style="4" customWidth="1"/>
    <col min="17" max="17" width="9.26953125" style="5" customWidth="1"/>
    <col min="18" max="18" width="8" style="6" hidden="1" customWidth="1"/>
    <col min="19" max="19" width="8" style="6" customWidth="1"/>
    <col min="20" max="20" width="7.81640625" style="7" customWidth="1"/>
    <col min="21" max="21" width="31" customWidth="1"/>
    <col min="22" max="22" width="30.1796875" customWidth="1"/>
    <col min="23" max="23" width="25.81640625" customWidth="1"/>
    <col min="24" max="24" width="27.453125" customWidth="1"/>
    <col min="25" max="25" width="46.26953125" customWidth="1"/>
    <col min="26" max="26" width="46.26953125" style="8" customWidth="1"/>
  </cols>
  <sheetData>
    <row r="1" spans="1:27">
      <c r="A1" s="84" t="s">
        <v>258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1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5" spans="1:27" s="1" customFormat="1" ht="29">
      <c r="A5" s="134" t="s">
        <v>0</v>
      </c>
      <c r="B5" s="136" t="s">
        <v>1</v>
      </c>
      <c r="C5" s="80" t="s">
        <v>2</v>
      </c>
      <c r="D5" s="81"/>
      <c r="E5" s="89" t="s">
        <v>0</v>
      </c>
      <c r="F5" s="89" t="s">
        <v>3</v>
      </c>
      <c r="G5" s="9"/>
      <c r="H5" s="9"/>
      <c r="I5" s="9"/>
      <c r="J5" s="9"/>
      <c r="K5" s="9"/>
      <c r="L5" s="9"/>
      <c r="M5" s="9"/>
      <c r="N5" s="9"/>
      <c r="O5" s="9"/>
      <c r="P5" s="9" t="s">
        <v>4</v>
      </c>
      <c r="Q5" s="89" t="s">
        <v>5</v>
      </c>
      <c r="R5" s="89" t="s">
        <v>6</v>
      </c>
      <c r="S5" s="89" t="s">
        <v>6</v>
      </c>
      <c r="T5" s="108" t="s">
        <v>7</v>
      </c>
      <c r="U5" s="132"/>
      <c r="V5" s="132"/>
      <c r="W5" s="132"/>
      <c r="X5" s="132"/>
      <c r="Y5" s="133"/>
      <c r="Z5" s="91" t="s">
        <v>8</v>
      </c>
    </row>
    <row r="6" spans="1:27" s="1" customFormat="1">
      <c r="A6" s="135"/>
      <c r="B6" s="137"/>
      <c r="C6" s="82"/>
      <c r="D6" s="83"/>
      <c r="E6" s="90"/>
      <c r="F6" s="90"/>
      <c r="G6" s="10"/>
      <c r="H6" s="10"/>
      <c r="I6" s="10"/>
      <c r="J6" s="10"/>
      <c r="K6" s="10"/>
      <c r="L6" s="10"/>
      <c r="M6" s="10"/>
      <c r="N6" s="10"/>
      <c r="O6" s="10"/>
      <c r="P6" s="10"/>
      <c r="Q6" s="90"/>
      <c r="R6" s="90"/>
      <c r="S6" s="90"/>
      <c r="T6" s="109"/>
      <c r="U6" s="33" t="s">
        <v>9</v>
      </c>
      <c r="V6" s="33" t="s">
        <v>10</v>
      </c>
      <c r="W6" s="33" t="s">
        <v>11</v>
      </c>
      <c r="X6" s="33" t="s">
        <v>12</v>
      </c>
      <c r="Y6" s="33" t="s">
        <v>13</v>
      </c>
      <c r="Z6" s="91"/>
    </row>
    <row r="7" spans="1:27">
      <c r="A7" s="131" t="s">
        <v>14</v>
      </c>
      <c r="B7" s="97" t="s">
        <v>15</v>
      </c>
      <c r="C7" s="131" t="s">
        <v>16</v>
      </c>
      <c r="D7" s="97" t="s">
        <v>239</v>
      </c>
      <c r="E7" s="13">
        <v>1</v>
      </c>
      <c r="F7" s="14" t="s">
        <v>17</v>
      </c>
      <c r="G7" s="14"/>
      <c r="H7" s="14"/>
      <c r="I7" s="14"/>
      <c r="J7" s="14"/>
      <c r="K7" s="14"/>
      <c r="L7" s="14"/>
      <c r="M7" s="14" t="b">
        <v>1</v>
      </c>
      <c r="N7" s="14" t="str">
        <f>IF(M7=TRUE,"1","0")</f>
        <v>1</v>
      </c>
      <c r="O7" s="11">
        <f>N7+N8+N9+N10+N11+N12+N13+N14+N15+N16</f>
        <v>10</v>
      </c>
      <c r="P7" s="129">
        <f>O7/10</f>
        <v>1</v>
      </c>
      <c r="Q7" s="120">
        <v>5</v>
      </c>
      <c r="R7" s="120" t="b">
        <f>IF(U17="v",0.6,IF(V17="v",0.7,IF(W17="v",0.8,IF(X17="v",0.9,IF(Y17="v",1)))))</f>
        <v>0</v>
      </c>
      <c r="S7" s="86">
        <v>1</v>
      </c>
      <c r="T7" s="110">
        <f>Q7*S7</f>
        <v>5</v>
      </c>
      <c r="U7" s="97" t="s">
        <v>18</v>
      </c>
      <c r="V7" s="104" t="s">
        <v>19</v>
      </c>
      <c r="W7" s="97" t="s">
        <v>20</v>
      </c>
      <c r="X7" s="97" t="s">
        <v>21</v>
      </c>
      <c r="Y7" s="97" t="s">
        <v>22</v>
      </c>
      <c r="Z7" s="77" t="s">
        <v>240</v>
      </c>
    </row>
    <row r="8" spans="1:27">
      <c r="A8" s="131"/>
      <c r="B8" s="97"/>
      <c r="C8" s="131"/>
      <c r="D8" s="97"/>
      <c r="E8" s="13">
        <v>2</v>
      </c>
      <c r="F8" s="15" t="s">
        <v>23</v>
      </c>
      <c r="G8" s="15"/>
      <c r="H8" s="15"/>
      <c r="I8" s="15"/>
      <c r="J8" s="15"/>
      <c r="K8" s="15"/>
      <c r="L8" s="14"/>
      <c r="M8" s="14" t="b">
        <v>1</v>
      </c>
      <c r="N8" s="14" t="str">
        <f t="shared" ref="N8:N81" si="0">IF(M8=TRUE,"1","0")</f>
        <v>1</v>
      </c>
      <c r="O8" s="14"/>
      <c r="P8" s="129"/>
      <c r="Q8" s="120"/>
      <c r="R8" s="120"/>
      <c r="S8" s="87"/>
      <c r="T8" s="110"/>
      <c r="U8" s="97"/>
      <c r="V8" s="97"/>
      <c r="W8" s="97"/>
      <c r="X8" s="97"/>
      <c r="Y8" s="97"/>
      <c r="Z8" s="78"/>
    </row>
    <row r="9" spans="1:27">
      <c r="A9" s="131"/>
      <c r="B9" s="97"/>
      <c r="C9" s="131"/>
      <c r="D9" s="97"/>
      <c r="E9" s="13">
        <v>3</v>
      </c>
      <c r="F9" s="15" t="s">
        <v>24</v>
      </c>
      <c r="G9" s="15"/>
      <c r="H9" s="15"/>
      <c r="I9" s="15"/>
      <c r="J9" s="15"/>
      <c r="K9" s="15"/>
      <c r="L9" s="14"/>
      <c r="M9" s="14" t="b">
        <v>1</v>
      </c>
      <c r="N9" s="14" t="str">
        <f t="shared" si="0"/>
        <v>1</v>
      </c>
      <c r="O9" s="14"/>
      <c r="P9" s="129"/>
      <c r="Q9" s="120"/>
      <c r="R9" s="120"/>
      <c r="S9" s="87"/>
      <c r="T9" s="110"/>
      <c r="U9" s="97"/>
      <c r="V9" s="97"/>
      <c r="W9" s="97"/>
      <c r="X9" s="97"/>
      <c r="Y9" s="97"/>
      <c r="Z9" s="78"/>
    </row>
    <row r="10" spans="1:27">
      <c r="A10" s="131"/>
      <c r="B10" s="97"/>
      <c r="C10" s="131"/>
      <c r="D10" s="97"/>
      <c r="E10" s="13">
        <v>4</v>
      </c>
      <c r="F10" s="15" t="s">
        <v>25</v>
      </c>
      <c r="G10" s="15"/>
      <c r="H10" s="15"/>
      <c r="I10" s="15"/>
      <c r="J10" s="15"/>
      <c r="K10" s="15"/>
      <c r="L10" s="14"/>
      <c r="M10" s="14" t="b">
        <v>1</v>
      </c>
      <c r="N10" s="14" t="str">
        <f t="shared" si="0"/>
        <v>1</v>
      </c>
      <c r="O10" s="14"/>
      <c r="P10" s="129"/>
      <c r="Q10" s="120"/>
      <c r="R10" s="120"/>
      <c r="S10" s="87"/>
      <c r="T10" s="110"/>
      <c r="U10" s="97"/>
      <c r="V10" s="97"/>
      <c r="W10" s="97"/>
      <c r="X10" s="97"/>
      <c r="Y10" s="97"/>
      <c r="Z10" s="78"/>
    </row>
    <row r="11" spans="1:27">
      <c r="A11" s="131"/>
      <c r="B11" s="97"/>
      <c r="C11" s="131"/>
      <c r="D11" s="97"/>
      <c r="E11" s="13">
        <v>5</v>
      </c>
      <c r="F11" s="15" t="s">
        <v>26</v>
      </c>
      <c r="G11" s="15"/>
      <c r="H11" s="15"/>
      <c r="I11" s="15"/>
      <c r="J11" s="15"/>
      <c r="K11" s="15"/>
      <c r="L11" s="14"/>
      <c r="M11" s="14" t="b">
        <v>1</v>
      </c>
      <c r="N11" s="14" t="str">
        <f t="shared" si="0"/>
        <v>1</v>
      </c>
      <c r="O11" s="14"/>
      <c r="P11" s="129"/>
      <c r="Q11" s="120"/>
      <c r="R11" s="120"/>
      <c r="S11" s="87"/>
      <c r="T11" s="110"/>
      <c r="U11" s="97"/>
      <c r="V11" s="97"/>
      <c r="W11" s="97"/>
      <c r="X11" s="97"/>
      <c r="Y11" s="97"/>
      <c r="Z11" s="78"/>
    </row>
    <row r="12" spans="1:27">
      <c r="A12" s="131"/>
      <c r="B12" s="97"/>
      <c r="C12" s="131"/>
      <c r="D12" s="97"/>
      <c r="E12" s="13">
        <v>6</v>
      </c>
      <c r="F12" s="15" t="s">
        <v>27</v>
      </c>
      <c r="G12" s="15"/>
      <c r="H12" s="15"/>
      <c r="I12" s="15"/>
      <c r="J12" s="15"/>
      <c r="K12" s="15"/>
      <c r="L12" s="14"/>
      <c r="M12" s="14" t="b">
        <v>1</v>
      </c>
      <c r="N12" s="14" t="str">
        <f t="shared" si="0"/>
        <v>1</v>
      </c>
      <c r="O12" s="14"/>
      <c r="P12" s="129"/>
      <c r="Q12" s="120"/>
      <c r="R12" s="120"/>
      <c r="S12" s="87"/>
      <c r="T12" s="110"/>
      <c r="U12" s="97"/>
      <c r="V12" s="97"/>
      <c r="W12" s="97"/>
      <c r="X12" s="97"/>
      <c r="Y12" s="97"/>
      <c r="Z12" s="78"/>
    </row>
    <row r="13" spans="1:27">
      <c r="A13" s="131"/>
      <c r="B13" s="97"/>
      <c r="C13" s="131"/>
      <c r="D13" s="97"/>
      <c r="E13" s="13">
        <v>7</v>
      </c>
      <c r="F13" s="15" t="s">
        <v>28</v>
      </c>
      <c r="G13" s="15"/>
      <c r="H13" s="15"/>
      <c r="I13" s="15"/>
      <c r="J13" s="15"/>
      <c r="K13" s="15"/>
      <c r="L13" s="14"/>
      <c r="M13" s="14" t="b">
        <v>1</v>
      </c>
      <c r="N13" s="14" t="str">
        <f t="shared" si="0"/>
        <v>1</v>
      </c>
      <c r="O13" s="14"/>
      <c r="P13" s="129"/>
      <c r="Q13" s="120"/>
      <c r="R13" s="120"/>
      <c r="S13" s="87"/>
      <c r="T13" s="110"/>
      <c r="U13" s="97"/>
      <c r="V13" s="97"/>
      <c r="W13" s="97"/>
      <c r="X13" s="97"/>
      <c r="Y13" s="97"/>
      <c r="Z13" s="78"/>
    </row>
    <row r="14" spans="1:27">
      <c r="A14" s="131"/>
      <c r="B14" s="97"/>
      <c r="C14" s="131"/>
      <c r="D14" s="97"/>
      <c r="E14" s="13">
        <v>8</v>
      </c>
      <c r="F14" s="15" t="s">
        <v>29</v>
      </c>
      <c r="G14" s="15"/>
      <c r="H14" s="15"/>
      <c r="I14" s="15"/>
      <c r="J14" s="15"/>
      <c r="K14" s="15"/>
      <c r="L14" s="14"/>
      <c r="M14" s="14" t="b">
        <v>1</v>
      </c>
      <c r="N14" s="14" t="str">
        <f t="shared" si="0"/>
        <v>1</v>
      </c>
      <c r="O14" s="14"/>
      <c r="P14" s="129"/>
      <c r="Q14" s="120"/>
      <c r="R14" s="120"/>
      <c r="S14" s="87"/>
      <c r="T14" s="110"/>
      <c r="U14" s="97"/>
      <c r="V14" s="97"/>
      <c r="W14" s="97"/>
      <c r="X14" s="97"/>
      <c r="Y14" s="97"/>
      <c r="Z14" s="78"/>
    </row>
    <row r="15" spans="1:27">
      <c r="A15" s="131"/>
      <c r="B15" s="97"/>
      <c r="C15" s="131"/>
      <c r="D15" s="97"/>
      <c r="E15" s="13">
        <v>9</v>
      </c>
      <c r="F15" s="15" t="s">
        <v>30</v>
      </c>
      <c r="G15" s="15"/>
      <c r="H15" s="15"/>
      <c r="I15" s="15"/>
      <c r="J15" s="15"/>
      <c r="K15" s="15"/>
      <c r="L15" s="14"/>
      <c r="M15" s="14" t="b">
        <v>1</v>
      </c>
      <c r="N15" s="14" t="str">
        <f t="shared" si="0"/>
        <v>1</v>
      </c>
      <c r="O15" s="14"/>
      <c r="P15" s="129"/>
      <c r="Q15" s="120"/>
      <c r="R15" s="120"/>
      <c r="S15" s="87"/>
      <c r="T15" s="110"/>
      <c r="U15" s="97"/>
      <c r="V15" s="97"/>
      <c r="W15" s="97"/>
      <c r="X15" s="97"/>
      <c r="Y15" s="97"/>
      <c r="Z15" s="78"/>
    </row>
    <row r="16" spans="1:27">
      <c r="A16" s="131"/>
      <c r="B16" s="97"/>
      <c r="C16" s="131"/>
      <c r="D16" s="97"/>
      <c r="E16" s="13">
        <v>10</v>
      </c>
      <c r="F16" s="15" t="s">
        <v>31</v>
      </c>
      <c r="G16" s="15"/>
      <c r="H16" s="15"/>
      <c r="I16" s="15"/>
      <c r="J16" s="15"/>
      <c r="K16" s="15"/>
      <c r="L16" s="14"/>
      <c r="M16" s="14" t="b">
        <v>1</v>
      </c>
      <c r="N16" s="14" t="str">
        <f t="shared" si="0"/>
        <v>1</v>
      </c>
      <c r="O16" s="14"/>
      <c r="P16" s="129"/>
      <c r="Q16" s="120"/>
      <c r="R16" s="120"/>
      <c r="S16" s="88"/>
      <c r="T16" s="110"/>
      <c r="U16" s="97"/>
      <c r="V16" s="97"/>
      <c r="W16" s="97"/>
      <c r="X16" s="97"/>
      <c r="Y16" s="97"/>
      <c r="Z16" s="79"/>
    </row>
    <row r="17" spans="1:26">
      <c r="A17" s="131"/>
      <c r="B17" s="97"/>
      <c r="C17" s="11"/>
      <c r="D17" s="12"/>
      <c r="E17" s="13"/>
      <c r="F17" s="15"/>
      <c r="G17" s="15"/>
      <c r="H17" s="15"/>
      <c r="I17" s="15"/>
      <c r="J17" s="15"/>
      <c r="K17" s="15"/>
      <c r="L17" s="14"/>
      <c r="M17" s="14"/>
      <c r="N17" s="14"/>
      <c r="O17" s="14"/>
      <c r="P17" s="26"/>
      <c r="Q17" s="13"/>
      <c r="R17" s="13"/>
      <c r="S17" s="70"/>
      <c r="T17" s="71"/>
      <c r="U17" s="34"/>
      <c r="V17" s="34"/>
      <c r="W17" s="34"/>
      <c r="X17" s="34" t="s">
        <v>32</v>
      </c>
      <c r="Y17" s="34"/>
      <c r="Z17" s="40"/>
    </row>
    <row r="18" spans="1:26">
      <c r="A18" s="131"/>
      <c r="B18" s="97"/>
      <c r="C18" s="131" t="s">
        <v>33</v>
      </c>
      <c r="D18" s="97" t="s">
        <v>34</v>
      </c>
      <c r="E18" s="13">
        <v>1</v>
      </c>
      <c r="F18" s="15" t="s">
        <v>35</v>
      </c>
      <c r="G18" s="15"/>
      <c r="H18" s="15"/>
      <c r="I18" s="15"/>
      <c r="J18" s="15"/>
      <c r="K18" s="15"/>
      <c r="L18" s="15"/>
      <c r="M18" s="15" t="b">
        <v>1</v>
      </c>
      <c r="N18" s="14" t="str">
        <f t="shared" si="0"/>
        <v>1</v>
      </c>
      <c r="O18" s="15">
        <f>N18+N19+N20+N21+N22</f>
        <v>5</v>
      </c>
      <c r="P18" s="129">
        <f>O18/5</f>
        <v>1</v>
      </c>
      <c r="Q18" s="120">
        <v>5</v>
      </c>
      <c r="R18" s="120" t="b">
        <f>IF(U23="v",0.6,IF(V23="v",0.7,IF(W23="v",0.8,IF(X23="v",0.9,IF(Y23="v",1)))))</f>
        <v>0</v>
      </c>
      <c r="S18" s="86">
        <v>1</v>
      </c>
      <c r="T18" s="110">
        <f>Q18*S18</f>
        <v>5</v>
      </c>
      <c r="U18" s="97" t="s">
        <v>18</v>
      </c>
      <c r="V18" s="97" t="s">
        <v>19</v>
      </c>
      <c r="W18" s="97" t="s">
        <v>20</v>
      </c>
      <c r="X18" s="97" t="s">
        <v>36</v>
      </c>
      <c r="Y18" s="97" t="s">
        <v>37</v>
      </c>
      <c r="Z18" s="77" t="s">
        <v>241</v>
      </c>
    </row>
    <row r="19" spans="1:26" ht="29">
      <c r="A19" s="131"/>
      <c r="B19" s="97"/>
      <c r="C19" s="131"/>
      <c r="D19" s="97"/>
      <c r="E19" s="13">
        <v>2</v>
      </c>
      <c r="F19" s="15" t="s">
        <v>38</v>
      </c>
      <c r="G19" s="15"/>
      <c r="H19" s="15"/>
      <c r="I19" s="15"/>
      <c r="J19" s="15"/>
      <c r="K19" s="15"/>
      <c r="L19" s="15"/>
      <c r="M19" s="15" t="b">
        <v>1</v>
      </c>
      <c r="N19" s="14" t="str">
        <f t="shared" si="0"/>
        <v>1</v>
      </c>
      <c r="O19" s="15"/>
      <c r="P19" s="129"/>
      <c r="Q19" s="120"/>
      <c r="R19" s="120"/>
      <c r="S19" s="87"/>
      <c r="T19" s="110"/>
      <c r="U19" s="97"/>
      <c r="V19" s="97"/>
      <c r="W19" s="97"/>
      <c r="X19" s="97"/>
      <c r="Y19" s="97"/>
      <c r="Z19" s="78"/>
    </row>
    <row r="20" spans="1:26">
      <c r="A20" s="131"/>
      <c r="B20" s="97"/>
      <c r="C20" s="131"/>
      <c r="D20" s="97"/>
      <c r="E20" s="13">
        <v>3</v>
      </c>
      <c r="F20" s="15" t="s">
        <v>27</v>
      </c>
      <c r="G20" s="15"/>
      <c r="H20" s="15"/>
      <c r="I20" s="15"/>
      <c r="J20" s="15"/>
      <c r="K20" s="15"/>
      <c r="L20" s="15"/>
      <c r="M20" s="15" t="b">
        <v>1</v>
      </c>
      <c r="N20" s="14" t="str">
        <f t="shared" si="0"/>
        <v>1</v>
      </c>
      <c r="O20" s="15"/>
      <c r="P20" s="129"/>
      <c r="Q20" s="120"/>
      <c r="R20" s="120"/>
      <c r="S20" s="87"/>
      <c r="T20" s="110"/>
      <c r="U20" s="97"/>
      <c r="V20" s="97"/>
      <c r="W20" s="97"/>
      <c r="X20" s="97"/>
      <c r="Y20" s="97"/>
      <c r="Z20" s="78"/>
    </row>
    <row r="21" spans="1:26">
      <c r="A21" s="131"/>
      <c r="B21" s="97"/>
      <c r="C21" s="131"/>
      <c r="D21" s="97"/>
      <c r="E21" s="13">
        <v>4</v>
      </c>
      <c r="F21" s="15" t="s">
        <v>39</v>
      </c>
      <c r="G21" s="16"/>
      <c r="H21" s="16"/>
      <c r="I21" s="16"/>
      <c r="J21" s="16"/>
      <c r="K21" s="16"/>
      <c r="L21" s="15"/>
      <c r="M21" s="15" t="b">
        <v>1</v>
      </c>
      <c r="N21" s="14" t="str">
        <f t="shared" si="0"/>
        <v>1</v>
      </c>
      <c r="O21" s="15"/>
      <c r="P21" s="129"/>
      <c r="Q21" s="120"/>
      <c r="R21" s="120"/>
      <c r="S21" s="87"/>
      <c r="T21" s="110"/>
      <c r="U21" s="97"/>
      <c r="V21" s="97"/>
      <c r="W21" s="97"/>
      <c r="X21" s="97"/>
      <c r="Y21" s="97"/>
      <c r="Z21" s="78"/>
    </row>
    <row r="22" spans="1:26" ht="29">
      <c r="A22" s="131"/>
      <c r="B22" s="97"/>
      <c r="C22" s="131"/>
      <c r="D22" s="97"/>
      <c r="E22" s="13">
        <v>5</v>
      </c>
      <c r="F22" s="14" t="s">
        <v>40</v>
      </c>
      <c r="G22" s="14"/>
      <c r="H22" s="14"/>
      <c r="I22" s="14"/>
      <c r="J22" s="14"/>
      <c r="K22" s="14"/>
      <c r="L22" s="14"/>
      <c r="M22" s="14" t="b">
        <v>1</v>
      </c>
      <c r="N22" s="14" t="str">
        <f t="shared" si="0"/>
        <v>1</v>
      </c>
      <c r="O22" s="14"/>
      <c r="P22" s="129"/>
      <c r="Q22" s="120"/>
      <c r="R22" s="120"/>
      <c r="S22" s="88"/>
      <c r="T22" s="110"/>
      <c r="U22" s="97"/>
      <c r="V22" s="97"/>
      <c r="W22" s="97"/>
      <c r="X22" s="97"/>
      <c r="Y22" s="97"/>
      <c r="Z22" s="79"/>
    </row>
    <row r="23" spans="1:26">
      <c r="A23" s="131"/>
      <c r="B23" s="97"/>
      <c r="C23" s="11"/>
      <c r="D23" s="12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13"/>
      <c r="R23" s="13"/>
      <c r="S23" s="70"/>
      <c r="T23" s="71"/>
      <c r="U23" s="35"/>
      <c r="V23" s="35"/>
      <c r="W23" s="35" t="s">
        <v>32</v>
      </c>
      <c r="X23" s="35"/>
      <c r="Y23" s="35"/>
      <c r="Z23" s="40"/>
    </row>
    <row r="24" spans="1:26" ht="29">
      <c r="A24" s="131"/>
      <c r="B24" s="97"/>
      <c r="C24" s="131" t="s">
        <v>41</v>
      </c>
      <c r="D24" s="97" t="s">
        <v>42</v>
      </c>
      <c r="E24" s="13">
        <v>1</v>
      </c>
      <c r="F24" s="15" t="s">
        <v>43</v>
      </c>
      <c r="G24" s="15"/>
      <c r="H24" s="15"/>
      <c r="I24" s="15"/>
      <c r="J24" s="15"/>
      <c r="K24" s="15"/>
      <c r="L24" s="15"/>
      <c r="M24" s="15" t="b">
        <v>1</v>
      </c>
      <c r="N24" s="14" t="str">
        <f t="shared" si="0"/>
        <v>1</v>
      </c>
      <c r="O24" s="15">
        <f>N24+N25+N26+N27</f>
        <v>4</v>
      </c>
      <c r="P24" s="129">
        <f>O24/4</f>
        <v>1</v>
      </c>
      <c r="Q24" s="120">
        <v>5</v>
      </c>
      <c r="R24" s="120" t="b">
        <f>IF(U28="v",0.6,IF(V28="v",0.7,IF(W28="v",0.8,IF(X28="v",0.9,IF(Y28="v",1)))))</f>
        <v>0</v>
      </c>
      <c r="S24" s="86">
        <v>0.9</v>
      </c>
      <c r="T24" s="110">
        <f>Q24*S24</f>
        <v>4.5</v>
      </c>
      <c r="U24" s="97" t="s">
        <v>18</v>
      </c>
      <c r="V24" s="97" t="s">
        <v>44</v>
      </c>
      <c r="W24" s="97" t="s">
        <v>20</v>
      </c>
      <c r="X24" s="97" t="s">
        <v>45</v>
      </c>
      <c r="Y24" s="97" t="s">
        <v>46</v>
      </c>
      <c r="Z24" s="77" t="s">
        <v>242</v>
      </c>
    </row>
    <row r="25" spans="1:26">
      <c r="A25" s="131"/>
      <c r="B25" s="97"/>
      <c r="C25" s="131"/>
      <c r="D25" s="97"/>
      <c r="E25" s="13">
        <v>2</v>
      </c>
      <c r="F25" s="15" t="s">
        <v>27</v>
      </c>
      <c r="G25" s="16"/>
      <c r="H25" s="16"/>
      <c r="I25" s="16"/>
      <c r="J25" s="16"/>
      <c r="K25" s="16"/>
      <c r="L25" s="15"/>
      <c r="M25" s="15" t="b">
        <v>1</v>
      </c>
      <c r="N25" s="14" t="str">
        <f t="shared" si="0"/>
        <v>1</v>
      </c>
      <c r="O25" s="15"/>
      <c r="P25" s="129"/>
      <c r="Q25" s="120"/>
      <c r="R25" s="120"/>
      <c r="S25" s="87"/>
      <c r="T25" s="110"/>
      <c r="U25" s="97"/>
      <c r="V25" s="97"/>
      <c r="W25" s="97"/>
      <c r="X25" s="97"/>
      <c r="Y25" s="97"/>
      <c r="Z25" s="78"/>
    </row>
    <row r="26" spans="1:26">
      <c r="A26" s="131"/>
      <c r="B26" s="97"/>
      <c r="C26" s="131"/>
      <c r="D26" s="97"/>
      <c r="E26" s="13">
        <v>3</v>
      </c>
      <c r="F26" s="15" t="s">
        <v>39</v>
      </c>
      <c r="G26" s="16"/>
      <c r="H26" s="16"/>
      <c r="I26" s="16"/>
      <c r="J26" s="16"/>
      <c r="K26" s="16"/>
      <c r="L26" s="15"/>
      <c r="M26" s="15" t="b">
        <v>1</v>
      </c>
      <c r="N26" s="14" t="str">
        <f t="shared" si="0"/>
        <v>1</v>
      </c>
      <c r="O26" s="15"/>
      <c r="P26" s="129"/>
      <c r="Q26" s="120"/>
      <c r="R26" s="120"/>
      <c r="S26" s="87"/>
      <c r="T26" s="110"/>
      <c r="U26" s="97"/>
      <c r="V26" s="97"/>
      <c r="W26" s="97"/>
      <c r="X26" s="97"/>
      <c r="Y26" s="97"/>
      <c r="Z26" s="78"/>
    </row>
    <row r="27" spans="1:26">
      <c r="A27" s="131"/>
      <c r="B27" s="97"/>
      <c r="C27" s="131"/>
      <c r="D27" s="97"/>
      <c r="E27" s="13">
        <v>4</v>
      </c>
      <c r="F27" s="15" t="s">
        <v>47</v>
      </c>
      <c r="G27" s="15"/>
      <c r="H27" s="15"/>
      <c r="I27" s="15"/>
      <c r="J27" s="15"/>
      <c r="K27" s="15"/>
      <c r="L27" s="15"/>
      <c r="M27" s="15" t="b">
        <v>1</v>
      </c>
      <c r="N27" s="14" t="str">
        <f t="shared" si="0"/>
        <v>1</v>
      </c>
      <c r="O27" s="15"/>
      <c r="P27" s="129"/>
      <c r="Q27" s="120"/>
      <c r="R27" s="120"/>
      <c r="S27" s="88"/>
      <c r="T27" s="110"/>
      <c r="U27" s="97"/>
      <c r="V27" s="97"/>
      <c r="W27" s="97"/>
      <c r="X27" s="97"/>
      <c r="Y27" s="97"/>
      <c r="Z27" s="79"/>
    </row>
    <row r="28" spans="1:26">
      <c r="A28" s="131"/>
      <c r="B28" s="97"/>
      <c r="C28" s="11"/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4"/>
      <c r="O28" s="15"/>
      <c r="P28" s="26"/>
      <c r="Q28" s="13"/>
      <c r="R28" s="13"/>
      <c r="S28" s="70"/>
      <c r="T28" s="71"/>
      <c r="U28" s="35"/>
      <c r="V28" s="35"/>
      <c r="W28" s="35"/>
      <c r="X28" s="35"/>
      <c r="Y28" s="35"/>
      <c r="Z28" s="40"/>
    </row>
    <row r="29" spans="1:26">
      <c r="A29" s="131"/>
      <c r="B29" s="97"/>
      <c r="C29" s="131" t="s">
        <v>48</v>
      </c>
      <c r="D29" s="97" t="s">
        <v>49</v>
      </c>
      <c r="E29" s="13">
        <v>1</v>
      </c>
      <c r="F29" s="15" t="s">
        <v>50</v>
      </c>
      <c r="G29" s="15"/>
      <c r="H29" s="15"/>
      <c r="I29" s="15"/>
      <c r="J29" s="15"/>
      <c r="K29" s="15"/>
      <c r="L29" s="15"/>
      <c r="M29" s="15" t="b">
        <v>1</v>
      </c>
      <c r="N29" s="14" t="str">
        <f t="shared" si="0"/>
        <v>1</v>
      </c>
      <c r="O29" s="15">
        <f>N29+N30+N31+N32+N33+N34+N35</f>
        <v>7</v>
      </c>
      <c r="P29" s="129">
        <f>O29/7</f>
        <v>1</v>
      </c>
      <c r="Q29" s="120">
        <v>5</v>
      </c>
      <c r="R29" s="120" t="b">
        <f>IF(U36="v",0.6,IF(V36="v",0.7,IF(W36="v",0.8,IF(X36="v",0.9,IF(Y36="v",1)))))</f>
        <v>0</v>
      </c>
      <c r="S29" s="86">
        <v>1</v>
      </c>
      <c r="T29" s="110">
        <f>Q29*S29</f>
        <v>5</v>
      </c>
      <c r="U29" s="97" t="s">
        <v>51</v>
      </c>
      <c r="V29" s="97" t="s">
        <v>52</v>
      </c>
      <c r="W29" s="97" t="s">
        <v>53</v>
      </c>
      <c r="X29" s="97" t="s">
        <v>54</v>
      </c>
      <c r="Y29" s="97" t="s">
        <v>55</v>
      </c>
      <c r="Z29" s="77" t="s">
        <v>243</v>
      </c>
    </row>
    <row r="30" spans="1:26" ht="29">
      <c r="A30" s="131"/>
      <c r="B30" s="97"/>
      <c r="C30" s="131"/>
      <c r="D30" s="97"/>
      <c r="E30" s="13">
        <v>2</v>
      </c>
      <c r="F30" s="15" t="s">
        <v>56</v>
      </c>
      <c r="G30" s="15"/>
      <c r="H30" s="15"/>
      <c r="I30" s="15"/>
      <c r="J30" s="15"/>
      <c r="K30" s="15"/>
      <c r="L30" s="15"/>
      <c r="M30" s="15" t="b">
        <v>1</v>
      </c>
      <c r="N30" s="14" t="str">
        <f t="shared" si="0"/>
        <v>1</v>
      </c>
      <c r="O30" s="15"/>
      <c r="P30" s="129"/>
      <c r="Q30" s="120"/>
      <c r="R30" s="120"/>
      <c r="S30" s="87"/>
      <c r="T30" s="110"/>
      <c r="U30" s="97"/>
      <c r="V30" s="97"/>
      <c r="W30" s="97"/>
      <c r="X30" s="97"/>
      <c r="Y30" s="97"/>
      <c r="Z30" s="78"/>
    </row>
    <row r="31" spans="1:26">
      <c r="A31" s="131"/>
      <c r="B31" s="97"/>
      <c r="C31" s="131"/>
      <c r="D31" s="97"/>
      <c r="E31" s="13">
        <v>3</v>
      </c>
      <c r="F31" s="17" t="s">
        <v>57</v>
      </c>
      <c r="G31" s="15"/>
      <c r="H31" s="15"/>
      <c r="I31" s="15"/>
      <c r="J31" s="15"/>
      <c r="K31" s="15"/>
      <c r="L31" s="15"/>
      <c r="M31" s="15" t="b">
        <v>1</v>
      </c>
      <c r="N31" s="14" t="str">
        <f t="shared" si="0"/>
        <v>1</v>
      </c>
      <c r="O31" s="15"/>
      <c r="P31" s="129"/>
      <c r="Q31" s="120"/>
      <c r="R31" s="120"/>
      <c r="S31" s="87"/>
      <c r="T31" s="110"/>
      <c r="U31" s="97"/>
      <c r="V31" s="97"/>
      <c r="W31" s="97"/>
      <c r="X31" s="97"/>
      <c r="Y31" s="97"/>
      <c r="Z31" s="78"/>
    </row>
    <row r="32" spans="1:26">
      <c r="A32" s="131"/>
      <c r="B32" s="97"/>
      <c r="C32" s="131"/>
      <c r="D32" s="97"/>
      <c r="E32" s="13">
        <v>4</v>
      </c>
      <c r="F32" s="15" t="s">
        <v>58</v>
      </c>
      <c r="G32" s="15"/>
      <c r="H32" s="15"/>
      <c r="I32" s="15"/>
      <c r="J32" s="15"/>
      <c r="K32" s="15"/>
      <c r="L32" s="15"/>
      <c r="M32" s="15" t="b">
        <v>1</v>
      </c>
      <c r="N32" s="14" t="str">
        <f t="shared" si="0"/>
        <v>1</v>
      </c>
      <c r="O32" s="15"/>
      <c r="P32" s="129"/>
      <c r="Q32" s="120"/>
      <c r="R32" s="120"/>
      <c r="S32" s="87"/>
      <c r="T32" s="110"/>
      <c r="U32" s="97"/>
      <c r="V32" s="97"/>
      <c r="W32" s="97"/>
      <c r="X32" s="97"/>
      <c r="Y32" s="97"/>
      <c r="Z32" s="78"/>
    </row>
    <row r="33" spans="1:27">
      <c r="A33" s="131"/>
      <c r="B33" s="97"/>
      <c r="C33" s="131"/>
      <c r="D33" s="97"/>
      <c r="E33" s="13">
        <v>5</v>
      </c>
      <c r="F33" s="15" t="s">
        <v>59</v>
      </c>
      <c r="G33" s="15"/>
      <c r="H33" s="15"/>
      <c r="I33" s="15"/>
      <c r="J33" s="15"/>
      <c r="K33" s="15"/>
      <c r="L33" s="15"/>
      <c r="M33" s="15" t="b">
        <v>1</v>
      </c>
      <c r="N33" s="14" t="str">
        <f t="shared" si="0"/>
        <v>1</v>
      </c>
      <c r="O33" s="15"/>
      <c r="P33" s="129"/>
      <c r="Q33" s="120"/>
      <c r="R33" s="120"/>
      <c r="S33" s="87"/>
      <c r="T33" s="110"/>
      <c r="U33" s="97"/>
      <c r="V33" s="97"/>
      <c r="W33" s="97"/>
      <c r="X33" s="97"/>
      <c r="Y33" s="97"/>
      <c r="Z33" s="78"/>
    </row>
    <row r="34" spans="1:27">
      <c r="A34" s="131"/>
      <c r="B34" s="97"/>
      <c r="C34" s="131"/>
      <c r="D34" s="97"/>
      <c r="E34" s="13">
        <v>6</v>
      </c>
      <c r="F34" s="15" t="s">
        <v>60</v>
      </c>
      <c r="G34" s="15"/>
      <c r="H34" s="15"/>
      <c r="I34" s="15"/>
      <c r="J34" s="15"/>
      <c r="K34" s="15"/>
      <c r="L34" s="15"/>
      <c r="M34" s="15" t="b">
        <v>1</v>
      </c>
      <c r="N34" s="14" t="str">
        <f t="shared" si="0"/>
        <v>1</v>
      </c>
      <c r="O34" s="15"/>
      <c r="P34" s="129"/>
      <c r="Q34" s="120"/>
      <c r="R34" s="120"/>
      <c r="S34" s="87"/>
      <c r="T34" s="110"/>
      <c r="U34" s="97"/>
      <c r="V34" s="97"/>
      <c r="W34" s="97"/>
      <c r="X34" s="97"/>
      <c r="Y34" s="97"/>
      <c r="Z34" s="78"/>
    </row>
    <row r="35" spans="1:27">
      <c r="A35" s="131"/>
      <c r="B35" s="97"/>
      <c r="C35" s="131"/>
      <c r="D35" s="97"/>
      <c r="E35" s="13">
        <v>7</v>
      </c>
      <c r="F35" s="15" t="s">
        <v>61</v>
      </c>
      <c r="G35" s="15"/>
      <c r="H35" s="15"/>
      <c r="I35" s="15"/>
      <c r="J35" s="15"/>
      <c r="K35" s="15"/>
      <c r="L35" s="15"/>
      <c r="M35" s="15" t="b">
        <v>1</v>
      </c>
      <c r="N35" s="14" t="str">
        <f t="shared" si="0"/>
        <v>1</v>
      </c>
      <c r="O35" s="15"/>
      <c r="P35" s="129"/>
      <c r="Q35" s="120"/>
      <c r="R35" s="120"/>
      <c r="S35" s="88"/>
      <c r="T35" s="110"/>
      <c r="U35" s="97"/>
      <c r="V35" s="97"/>
      <c r="W35" s="97"/>
      <c r="X35" s="97"/>
      <c r="Y35" s="97"/>
      <c r="Z35" s="79"/>
    </row>
    <row r="36" spans="1:27">
      <c r="A36" s="131"/>
      <c r="B36" s="97"/>
      <c r="C36" s="11"/>
      <c r="D36" s="12"/>
      <c r="E36" s="13"/>
      <c r="F36" s="15"/>
      <c r="G36" s="15"/>
      <c r="H36" s="15"/>
      <c r="I36" s="15"/>
      <c r="J36" s="15"/>
      <c r="K36" s="15"/>
      <c r="L36" s="15"/>
      <c r="M36" s="15"/>
      <c r="N36" s="14"/>
      <c r="O36" s="15"/>
      <c r="P36" s="26"/>
      <c r="Q36" s="13"/>
      <c r="R36" s="13"/>
      <c r="S36" s="70"/>
      <c r="T36" s="71"/>
      <c r="U36" s="36"/>
      <c r="V36" s="36"/>
      <c r="W36" s="36"/>
      <c r="X36" s="37"/>
      <c r="Y36" s="36" t="s">
        <v>32</v>
      </c>
      <c r="Z36" s="40"/>
    </row>
    <row r="37" spans="1:27">
      <c r="A37" s="131"/>
      <c r="B37" s="97"/>
      <c r="C37" s="131" t="s">
        <v>62</v>
      </c>
      <c r="D37" s="97" t="s">
        <v>63</v>
      </c>
      <c r="E37" s="13">
        <v>1</v>
      </c>
      <c r="F37" s="15" t="s">
        <v>64</v>
      </c>
      <c r="G37" s="15"/>
      <c r="H37" s="15"/>
      <c r="I37" s="15"/>
      <c r="J37" s="15"/>
      <c r="K37" s="15"/>
      <c r="L37" s="15"/>
      <c r="M37" s="15" t="b">
        <v>1</v>
      </c>
      <c r="N37" s="14" t="str">
        <f t="shared" si="0"/>
        <v>1</v>
      </c>
      <c r="O37" s="15">
        <f>N37+N38+N39+N40</f>
        <v>4</v>
      </c>
      <c r="P37" s="129">
        <f>O37/4</f>
        <v>1</v>
      </c>
      <c r="Q37" s="120">
        <v>5</v>
      </c>
      <c r="R37" s="120" t="b">
        <f>IF(U41="v",0.6,IF(V41="v",0.7,IF(W41="v",0.8,IF(X41="v",0.9,IF(Y41="v",1)))))</f>
        <v>0</v>
      </c>
      <c r="S37" s="86">
        <v>1</v>
      </c>
      <c r="T37" s="110">
        <f>Q37*S37</f>
        <v>5</v>
      </c>
      <c r="U37" s="98" t="s">
        <v>65</v>
      </c>
      <c r="V37" s="98" t="s">
        <v>66</v>
      </c>
      <c r="W37" s="98" t="s">
        <v>67</v>
      </c>
      <c r="X37" s="98" t="s">
        <v>68</v>
      </c>
      <c r="Y37" s="98" t="s">
        <v>69</v>
      </c>
      <c r="Z37" s="77" t="s">
        <v>244</v>
      </c>
    </row>
    <row r="38" spans="1:27">
      <c r="A38" s="131"/>
      <c r="B38" s="97"/>
      <c r="C38" s="131"/>
      <c r="D38" s="97"/>
      <c r="E38" s="13">
        <v>2</v>
      </c>
      <c r="F38" s="15" t="s">
        <v>70</v>
      </c>
      <c r="G38" s="15"/>
      <c r="H38" s="15"/>
      <c r="I38" s="15"/>
      <c r="J38" s="15"/>
      <c r="K38" s="15"/>
      <c r="L38" s="15"/>
      <c r="M38" s="15" t="b">
        <v>1</v>
      </c>
      <c r="N38" s="14" t="str">
        <f t="shared" si="0"/>
        <v>1</v>
      </c>
      <c r="O38" s="15"/>
      <c r="P38" s="129"/>
      <c r="Q38" s="120"/>
      <c r="R38" s="120"/>
      <c r="S38" s="87"/>
      <c r="T38" s="110"/>
      <c r="U38" s="98"/>
      <c r="V38" s="98"/>
      <c r="W38" s="98"/>
      <c r="X38" s="98"/>
      <c r="Y38" s="98"/>
      <c r="Z38" s="78"/>
    </row>
    <row r="39" spans="1:27">
      <c r="A39" s="131"/>
      <c r="B39" s="97"/>
      <c r="C39" s="131"/>
      <c r="D39" s="97"/>
      <c r="E39" s="13">
        <v>3</v>
      </c>
      <c r="F39" s="15" t="s">
        <v>27</v>
      </c>
      <c r="G39" s="16"/>
      <c r="H39" s="16"/>
      <c r="I39" s="16"/>
      <c r="J39" s="16"/>
      <c r="K39" s="16"/>
      <c r="L39" s="15"/>
      <c r="M39" s="15" t="b">
        <v>1</v>
      </c>
      <c r="N39" s="14" t="str">
        <f t="shared" si="0"/>
        <v>1</v>
      </c>
      <c r="O39" s="15"/>
      <c r="P39" s="129"/>
      <c r="Q39" s="120"/>
      <c r="R39" s="120"/>
      <c r="S39" s="87"/>
      <c r="T39" s="110"/>
      <c r="U39" s="98"/>
      <c r="V39" s="98"/>
      <c r="W39" s="98"/>
      <c r="X39" s="98"/>
      <c r="Y39" s="98"/>
      <c r="Z39" s="78"/>
    </row>
    <row r="40" spans="1:27">
      <c r="A40" s="131"/>
      <c r="B40" s="97"/>
      <c r="C40" s="131"/>
      <c r="D40" s="97"/>
      <c r="E40" s="13">
        <v>4</v>
      </c>
      <c r="F40" s="15" t="s">
        <v>71</v>
      </c>
      <c r="G40" s="16"/>
      <c r="H40" s="16"/>
      <c r="I40" s="16"/>
      <c r="J40" s="16"/>
      <c r="K40" s="16"/>
      <c r="L40" s="15"/>
      <c r="M40" s="15" t="b">
        <v>1</v>
      </c>
      <c r="N40" s="14" t="str">
        <f t="shared" si="0"/>
        <v>1</v>
      </c>
      <c r="O40" s="15"/>
      <c r="P40" s="129"/>
      <c r="Q40" s="120"/>
      <c r="R40" s="120"/>
      <c r="S40" s="88"/>
      <c r="T40" s="110"/>
      <c r="U40" s="98"/>
      <c r="V40" s="98"/>
      <c r="W40" s="98"/>
      <c r="X40" s="98"/>
      <c r="Y40" s="98"/>
      <c r="Z40" s="79"/>
    </row>
    <row r="41" spans="1:27">
      <c r="A41" s="18"/>
      <c r="B41" s="19"/>
      <c r="C41" s="18"/>
      <c r="D41" s="19"/>
      <c r="E41" s="20"/>
      <c r="F41" s="21"/>
      <c r="G41" s="22"/>
      <c r="H41" s="22"/>
      <c r="I41" s="22"/>
      <c r="J41" s="22"/>
      <c r="K41" s="22"/>
      <c r="L41" s="21"/>
      <c r="M41" s="27"/>
      <c r="N41" s="28"/>
      <c r="O41" s="27"/>
      <c r="P41" s="29"/>
      <c r="Q41" s="38"/>
      <c r="R41" s="38"/>
      <c r="S41" s="72"/>
      <c r="T41" s="73"/>
      <c r="U41" s="39"/>
      <c r="V41" s="39"/>
      <c r="W41" s="39"/>
      <c r="X41" s="39"/>
      <c r="Y41" s="39"/>
      <c r="Z41" s="40"/>
    </row>
    <row r="42" spans="1:27" ht="29">
      <c r="A42" s="117" t="s">
        <v>72</v>
      </c>
      <c r="B42" s="97" t="s">
        <v>73</v>
      </c>
      <c r="C42" s="117" t="s">
        <v>74</v>
      </c>
      <c r="D42" s="92" t="s">
        <v>75</v>
      </c>
      <c r="E42" s="13">
        <v>1</v>
      </c>
      <c r="F42" s="15" t="s">
        <v>76</v>
      </c>
      <c r="G42" s="15"/>
      <c r="H42" s="15"/>
      <c r="I42" s="15"/>
      <c r="J42" s="15"/>
      <c r="K42" s="15"/>
      <c r="L42" s="15"/>
      <c r="M42" s="30" t="b">
        <v>1</v>
      </c>
      <c r="N42" s="31" t="str">
        <f t="shared" si="0"/>
        <v>1</v>
      </c>
      <c r="O42" s="30">
        <f>N42+N43+N44+N45+N46</f>
        <v>5</v>
      </c>
      <c r="P42" s="121">
        <f>O42/5</f>
        <v>1</v>
      </c>
      <c r="Q42" s="114">
        <v>5</v>
      </c>
      <c r="R42" s="114" t="b">
        <f>IF(U47="v",0.6,IF(V47="v",0.7,IF(W47="v",0.8,IF(X47="v",0.9,IF(Y47="v",1)))))</f>
        <v>0</v>
      </c>
      <c r="S42" s="86">
        <v>0.9</v>
      </c>
      <c r="T42" s="111">
        <f>Q42*S42</f>
        <v>4.5</v>
      </c>
      <c r="U42" s="99" t="s">
        <v>65</v>
      </c>
      <c r="V42" s="99" t="s">
        <v>77</v>
      </c>
      <c r="W42" s="99" t="s">
        <v>78</v>
      </c>
      <c r="X42" s="99" t="s">
        <v>79</v>
      </c>
      <c r="Y42" s="99" t="s">
        <v>80</v>
      </c>
      <c r="Z42" s="77" t="s">
        <v>245</v>
      </c>
    </row>
    <row r="43" spans="1:27">
      <c r="A43" s="118"/>
      <c r="B43" s="97"/>
      <c r="C43" s="118"/>
      <c r="D43" s="78"/>
      <c r="E43" s="13">
        <v>2</v>
      </c>
      <c r="F43" s="15" t="s">
        <v>81</v>
      </c>
      <c r="G43" s="15"/>
      <c r="H43" s="15"/>
      <c r="I43" s="15"/>
      <c r="J43" s="15"/>
      <c r="K43" s="15"/>
      <c r="L43" s="15"/>
      <c r="M43" s="27" t="b">
        <v>1</v>
      </c>
      <c r="N43" s="31" t="str">
        <f t="shared" si="0"/>
        <v>1</v>
      </c>
      <c r="O43" s="27"/>
      <c r="P43" s="122"/>
      <c r="Q43" s="115"/>
      <c r="R43" s="115"/>
      <c r="S43" s="87"/>
      <c r="T43" s="112"/>
      <c r="U43" s="100"/>
      <c r="V43" s="100"/>
      <c r="W43" s="100"/>
      <c r="X43" s="100"/>
      <c r="Y43" s="100"/>
      <c r="Z43" s="78"/>
    </row>
    <row r="44" spans="1:27">
      <c r="A44" s="118"/>
      <c r="B44" s="97"/>
      <c r="C44" s="118"/>
      <c r="D44" s="78"/>
      <c r="E44" s="13">
        <v>3</v>
      </c>
      <c r="F44" s="15" t="s">
        <v>82</v>
      </c>
      <c r="G44" s="15"/>
      <c r="H44" s="15"/>
      <c r="I44" s="15"/>
      <c r="J44" s="15"/>
      <c r="K44" s="15"/>
      <c r="L44" s="15"/>
      <c r="M44" s="27" t="b">
        <v>1</v>
      </c>
      <c r="N44" s="31" t="str">
        <f t="shared" si="0"/>
        <v>1</v>
      </c>
      <c r="O44" s="27"/>
      <c r="P44" s="122"/>
      <c r="Q44" s="115"/>
      <c r="R44" s="115"/>
      <c r="S44" s="87"/>
      <c r="T44" s="112"/>
      <c r="U44" s="100"/>
      <c r="V44" s="100"/>
      <c r="W44" s="100"/>
      <c r="X44" s="100"/>
      <c r="Y44" s="100"/>
      <c r="Z44" s="78"/>
    </row>
    <row r="45" spans="1:27">
      <c r="A45" s="118"/>
      <c r="B45" s="97"/>
      <c r="C45" s="118"/>
      <c r="D45" s="78"/>
      <c r="E45" s="13">
        <v>4</v>
      </c>
      <c r="F45" s="15" t="s">
        <v>83</v>
      </c>
      <c r="G45" s="15"/>
      <c r="H45" s="15"/>
      <c r="I45" s="15"/>
      <c r="J45" s="15"/>
      <c r="K45" s="15"/>
      <c r="L45" s="15"/>
      <c r="M45" s="27" t="b">
        <v>1</v>
      </c>
      <c r="N45" s="31" t="str">
        <f t="shared" si="0"/>
        <v>1</v>
      </c>
      <c r="O45" s="27"/>
      <c r="P45" s="122"/>
      <c r="Q45" s="115"/>
      <c r="R45" s="115"/>
      <c r="S45" s="87"/>
      <c r="T45" s="112"/>
      <c r="U45" s="100"/>
      <c r="V45" s="100"/>
      <c r="W45" s="100"/>
      <c r="X45" s="100"/>
      <c r="Y45" s="100"/>
      <c r="Z45" s="78"/>
    </row>
    <row r="46" spans="1:27" ht="29">
      <c r="A46" s="118"/>
      <c r="B46" s="97"/>
      <c r="C46" s="119"/>
      <c r="D46" s="78"/>
      <c r="E46" s="13">
        <v>5</v>
      </c>
      <c r="F46" s="15" t="s">
        <v>84</v>
      </c>
      <c r="G46" s="15"/>
      <c r="H46" s="15"/>
      <c r="I46" s="15"/>
      <c r="J46" s="15"/>
      <c r="K46" s="15"/>
      <c r="L46" s="15"/>
      <c r="M46" s="21" t="b">
        <v>1</v>
      </c>
      <c r="N46" s="31" t="str">
        <f t="shared" si="0"/>
        <v>1</v>
      </c>
      <c r="O46" s="21"/>
      <c r="P46" s="123"/>
      <c r="Q46" s="116"/>
      <c r="R46" s="116"/>
      <c r="S46" s="88"/>
      <c r="T46" s="113"/>
      <c r="U46" s="101"/>
      <c r="V46" s="101"/>
      <c r="W46" s="101"/>
      <c r="X46" s="101"/>
      <c r="Y46" s="101"/>
      <c r="Z46" s="79"/>
    </row>
    <row r="47" spans="1:27">
      <c r="A47" s="118"/>
      <c r="B47" s="97"/>
      <c r="C47" s="18"/>
      <c r="D47" s="19"/>
      <c r="E47" s="13"/>
      <c r="F47" s="15"/>
      <c r="G47" s="15"/>
      <c r="H47" s="15"/>
      <c r="I47" s="15"/>
      <c r="J47" s="15"/>
      <c r="K47" s="15"/>
      <c r="L47" s="15"/>
      <c r="M47" s="27"/>
      <c r="N47" s="31"/>
      <c r="O47" s="27"/>
      <c r="P47" s="29"/>
      <c r="Q47" s="38"/>
      <c r="R47" s="38"/>
      <c r="S47" s="72"/>
      <c r="T47" s="73"/>
      <c r="U47" s="39"/>
      <c r="V47" s="39"/>
      <c r="W47" s="39"/>
      <c r="X47" s="39"/>
      <c r="Y47" s="39"/>
      <c r="Z47" s="40"/>
    </row>
    <row r="48" spans="1:27" ht="27" customHeight="1">
      <c r="A48" s="118"/>
      <c r="B48" s="97"/>
      <c r="C48" s="117" t="s">
        <v>85</v>
      </c>
      <c r="D48" s="92" t="s">
        <v>86</v>
      </c>
      <c r="E48" s="13">
        <v>1</v>
      </c>
      <c r="F48" s="15" t="s">
        <v>87</v>
      </c>
      <c r="G48" s="15"/>
      <c r="H48" s="15"/>
      <c r="I48" s="15"/>
      <c r="J48" s="15"/>
      <c r="K48" s="15"/>
      <c r="L48" s="15"/>
      <c r="M48" s="30" t="b">
        <v>1</v>
      </c>
      <c r="N48" s="31" t="str">
        <f t="shared" si="0"/>
        <v>1</v>
      </c>
      <c r="O48" s="30">
        <f>N48+N49+N50</f>
        <v>3</v>
      </c>
      <c r="P48" s="121">
        <f>O48/3</f>
        <v>1</v>
      </c>
      <c r="Q48" s="114">
        <v>5</v>
      </c>
      <c r="R48" s="114" t="b">
        <f>IF(U51="v",0.6,IF(V51="v",0.7,IF(W51="v",0.8,IF(X51="v",0.9,IF(Y51="v",1)))))</f>
        <v>0</v>
      </c>
      <c r="S48" s="86">
        <v>0.8</v>
      </c>
      <c r="T48" s="111">
        <f>Q48*S48</f>
        <v>4</v>
      </c>
      <c r="U48" s="92" t="s">
        <v>51</v>
      </c>
      <c r="V48" s="92" t="s">
        <v>88</v>
      </c>
      <c r="W48" s="92" t="s">
        <v>89</v>
      </c>
      <c r="X48" s="92" t="s">
        <v>90</v>
      </c>
      <c r="Y48" s="92" t="s">
        <v>91</v>
      </c>
      <c r="Z48" s="77" t="s">
        <v>246</v>
      </c>
      <c r="AA48" s="41"/>
    </row>
    <row r="49" spans="1:27" ht="43.5">
      <c r="A49" s="118"/>
      <c r="B49" s="97"/>
      <c r="C49" s="118"/>
      <c r="D49" s="78"/>
      <c r="E49" s="13">
        <v>2</v>
      </c>
      <c r="F49" s="15" t="s">
        <v>92</v>
      </c>
      <c r="G49" s="15"/>
      <c r="H49" s="15"/>
      <c r="I49" s="15"/>
      <c r="J49" s="15"/>
      <c r="K49" s="15"/>
      <c r="L49" s="15"/>
      <c r="M49" s="27" t="b">
        <v>1</v>
      </c>
      <c r="N49" s="31" t="str">
        <f t="shared" si="0"/>
        <v>1</v>
      </c>
      <c r="O49" s="27"/>
      <c r="P49" s="122"/>
      <c r="Q49" s="115"/>
      <c r="R49" s="115"/>
      <c r="S49" s="87"/>
      <c r="T49" s="112"/>
      <c r="U49" s="78"/>
      <c r="V49" s="78"/>
      <c r="W49" s="78"/>
      <c r="X49" s="78"/>
      <c r="Y49" s="78"/>
      <c r="Z49" s="78"/>
      <c r="AA49" s="4"/>
    </row>
    <row r="50" spans="1:27" ht="43.5">
      <c r="A50" s="118"/>
      <c r="B50" s="97"/>
      <c r="C50" s="118"/>
      <c r="D50" s="78"/>
      <c r="E50" s="13">
        <v>3</v>
      </c>
      <c r="F50" s="15" t="s">
        <v>93</v>
      </c>
      <c r="G50" s="15"/>
      <c r="H50" s="15"/>
      <c r="I50" s="15"/>
      <c r="J50" s="15"/>
      <c r="K50" s="15"/>
      <c r="L50" s="15"/>
      <c r="M50" s="27" t="b">
        <v>1</v>
      </c>
      <c r="N50" s="31" t="str">
        <f t="shared" si="0"/>
        <v>1</v>
      </c>
      <c r="O50" s="27"/>
      <c r="P50" s="123"/>
      <c r="Q50" s="115"/>
      <c r="R50" s="115"/>
      <c r="S50" s="88"/>
      <c r="T50" s="112"/>
      <c r="U50" s="78"/>
      <c r="V50" s="78"/>
      <c r="W50" s="78"/>
      <c r="X50" s="78"/>
      <c r="Y50" s="78"/>
      <c r="Z50" s="79"/>
    </row>
    <row r="51" spans="1:27">
      <c r="A51" s="118"/>
      <c r="B51" s="97"/>
      <c r="C51" s="18"/>
      <c r="D51" s="19"/>
      <c r="E51" s="13"/>
      <c r="F51" s="15"/>
      <c r="G51" s="15"/>
      <c r="H51" s="15"/>
      <c r="I51" s="15"/>
      <c r="J51" s="15"/>
      <c r="K51" s="15"/>
      <c r="L51" s="15"/>
      <c r="M51" s="27"/>
      <c r="N51" s="31"/>
      <c r="O51" s="27"/>
      <c r="P51" s="29"/>
      <c r="Q51" s="13"/>
      <c r="R51" s="13"/>
      <c r="S51" s="70"/>
      <c r="T51" s="71"/>
      <c r="U51" s="35"/>
      <c r="V51" s="35"/>
      <c r="W51" s="35"/>
      <c r="X51" s="35"/>
      <c r="Y51" s="35"/>
      <c r="Z51" s="40"/>
    </row>
    <row r="52" spans="1:27" ht="29">
      <c r="A52" s="118"/>
      <c r="B52" s="97"/>
      <c r="C52" s="117" t="s">
        <v>94</v>
      </c>
      <c r="D52" s="97" t="s">
        <v>95</v>
      </c>
      <c r="E52" s="13">
        <v>1</v>
      </c>
      <c r="F52" s="15" t="s">
        <v>96</v>
      </c>
      <c r="G52" s="15"/>
      <c r="H52" s="15"/>
      <c r="I52" s="15"/>
      <c r="J52" s="15"/>
      <c r="K52" s="15"/>
      <c r="L52" s="15"/>
      <c r="M52" s="30" t="b">
        <v>1</v>
      </c>
      <c r="N52" s="31" t="str">
        <f t="shared" si="0"/>
        <v>1</v>
      </c>
      <c r="O52" s="30">
        <f>N52+N53+N54+N55</f>
        <v>4</v>
      </c>
      <c r="P52" s="121">
        <f>IF(O52&gt;=1,100%,0)</f>
        <v>1</v>
      </c>
      <c r="Q52" s="114">
        <v>5</v>
      </c>
      <c r="R52" s="114" t="b">
        <f>IF(U56="v",0.6,IF(V56="v",0.7,IF(W56="v",0.8,IF(X56="v",0.9,IF(Y56="v",1)))))</f>
        <v>0</v>
      </c>
      <c r="S52" s="86">
        <v>1</v>
      </c>
      <c r="T52" s="111">
        <f>Q52*S52</f>
        <v>5</v>
      </c>
      <c r="U52" s="99"/>
      <c r="V52" s="99"/>
      <c r="W52" s="99"/>
      <c r="X52" s="99"/>
      <c r="Y52" s="99" t="s">
        <v>95</v>
      </c>
      <c r="Z52" s="77" t="s">
        <v>247</v>
      </c>
    </row>
    <row r="53" spans="1:27" ht="27" customHeight="1">
      <c r="A53" s="118"/>
      <c r="B53" s="97"/>
      <c r="C53" s="118"/>
      <c r="D53" s="97"/>
      <c r="E53" s="13">
        <v>2</v>
      </c>
      <c r="F53" s="15" t="s">
        <v>97</v>
      </c>
      <c r="G53" s="15"/>
      <c r="H53" s="15"/>
      <c r="I53" s="15"/>
      <c r="J53" s="15"/>
      <c r="K53" s="15"/>
      <c r="L53" s="15"/>
      <c r="M53" s="27" t="b">
        <v>1</v>
      </c>
      <c r="N53" s="31" t="str">
        <f t="shared" si="0"/>
        <v>1</v>
      </c>
      <c r="O53" s="27"/>
      <c r="P53" s="122"/>
      <c r="Q53" s="115"/>
      <c r="R53" s="115"/>
      <c r="S53" s="87"/>
      <c r="T53" s="112"/>
      <c r="U53" s="100"/>
      <c r="V53" s="100"/>
      <c r="W53" s="100"/>
      <c r="X53" s="100"/>
      <c r="Y53" s="100"/>
      <c r="Z53" s="78"/>
    </row>
    <row r="54" spans="1:27" ht="29">
      <c r="A54" s="118"/>
      <c r="B54" s="97"/>
      <c r="C54" s="118"/>
      <c r="D54" s="97"/>
      <c r="E54" s="13">
        <v>3</v>
      </c>
      <c r="F54" s="15" t="s">
        <v>98</v>
      </c>
      <c r="G54" s="15"/>
      <c r="H54" s="15"/>
      <c r="I54" s="15"/>
      <c r="J54" s="15"/>
      <c r="K54" s="15"/>
      <c r="L54" s="15"/>
      <c r="M54" s="27" t="b">
        <v>1</v>
      </c>
      <c r="N54" s="31" t="str">
        <f t="shared" si="0"/>
        <v>1</v>
      </c>
      <c r="O54" s="27"/>
      <c r="P54" s="122"/>
      <c r="Q54" s="115"/>
      <c r="R54" s="115"/>
      <c r="S54" s="87"/>
      <c r="T54" s="112"/>
      <c r="U54" s="100"/>
      <c r="V54" s="100"/>
      <c r="W54" s="100"/>
      <c r="X54" s="100"/>
      <c r="Y54" s="100"/>
      <c r="Z54" s="78"/>
    </row>
    <row r="55" spans="1:27">
      <c r="A55" s="119"/>
      <c r="B55" s="97"/>
      <c r="C55" s="119"/>
      <c r="D55" s="97"/>
      <c r="E55" s="13">
        <v>4</v>
      </c>
      <c r="F55" s="15" t="s">
        <v>99</v>
      </c>
      <c r="G55" s="15"/>
      <c r="H55" s="15"/>
      <c r="I55" s="15"/>
      <c r="J55" s="15"/>
      <c r="K55" s="15"/>
      <c r="L55" s="15"/>
      <c r="M55" s="21" t="b">
        <v>1</v>
      </c>
      <c r="N55" s="31" t="str">
        <f t="shared" si="0"/>
        <v>1</v>
      </c>
      <c r="O55" s="21"/>
      <c r="P55" s="123"/>
      <c r="Q55" s="116"/>
      <c r="R55" s="116"/>
      <c r="S55" s="88"/>
      <c r="T55" s="113"/>
      <c r="U55" s="101"/>
      <c r="V55" s="101"/>
      <c r="W55" s="101"/>
      <c r="X55" s="101"/>
      <c r="Y55" s="101"/>
      <c r="Z55" s="79"/>
    </row>
    <row r="56" spans="1:27">
      <c r="A56" s="18"/>
      <c r="B56" s="24"/>
      <c r="C56" s="18"/>
      <c r="D56" s="24"/>
      <c r="E56" s="13"/>
      <c r="F56" s="15"/>
      <c r="G56" s="15"/>
      <c r="H56" s="15"/>
      <c r="I56" s="15"/>
      <c r="J56" s="15"/>
      <c r="K56" s="15"/>
      <c r="L56" s="15"/>
      <c r="M56" s="27"/>
      <c r="N56" s="31"/>
      <c r="O56" s="27"/>
      <c r="P56" s="29"/>
      <c r="Q56" s="38"/>
      <c r="R56" s="38"/>
      <c r="S56" s="72"/>
      <c r="T56" s="73"/>
      <c r="U56" s="39"/>
      <c r="V56" s="39"/>
      <c r="W56" s="39"/>
      <c r="X56" s="39"/>
      <c r="Y56" s="39" t="s">
        <v>32</v>
      </c>
      <c r="Z56" s="40"/>
    </row>
    <row r="57" spans="1:27">
      <c r="A57" s="117" t="s">
        <v>100</v>
      </c>
      <c r="B57" s="92" t="s">
        <v>101</v>
      </c>
      <c r="C57" s="117" t="s">
        <v>102</v>
      </c>
      <c r="D57" s="92" t="s">
        <v>103</v>
      </c>
      <c r="E57" s="13">
        <v>1</v>
      </c>
      <c r="F57" s="15" t="s">
        <v>104</v>
      </c>
      <c r="G57" s="15"/>
      <c r="H57" s="15"/>
      <c r="I57" s="15"/>
      <c r="J57" s="15"/>
      <c r="K57" s="15"/>
      <c r="L57" s="15"/>
      <c r="M57" s="30" t="b">
        <v>1</v>
      </c>
      <c r="N57" s="31" t="str">
        <f t="shared" si="0"/>
        <v>1</v>
      </c>
      <c r="O57" s="30">
        <f>N57+N58+N59+N60</f>
        <v>4</v>
      </c>
      <c r="P57" s="121">
        <f>O57/4</f>
        <v>1</v>
      </c>
      <c r="Q57" s="114">
        <v>5</v>
      </c>
      <c r="R57" s="114" t="b">
        <f>IF(U61="v",0.6,IF(V61="v",0.7,IF(W61="v",0.8,IF(X61="v",0.9,IF(Y61="v",1)))))</f>
        <v>0</v>
      </c>
      <c r="S57" s="86">
        <v>0.9</v>
      </c>
      <c r="T57" s="111">
        <f>Q57*S57</f>
        <v>4.5</v>
      </c>
      <c r="U57" s="99" t="s">
        <v>18</v>
      </c>
      <c r="V57" s="99" t="s">
        <v>44</v>
      </c>
      <c r="W57" s="99" t="s">
        <v>105</v>
      </c>
      <c r="X57" s="99" t="s">
        <v>106</v>
      </c>
      <c r="Y57" s="99" t="s">
        <v>107</v>
      </c>
      <c r="Z57" s="77" t="s">
        <v>248</v>
      </c>
    </row>
    <row r="58" spans="1:27" ht="29">
      <c r="A58" s="118"/>
      <c r="B58" s="78"/>
      <c r="C58" s="118"/>
      <c r="D58" s="78"/>
      <c r="E58" s="13">
        <v>2</v>
      </c>
      <c r="F58" s="15" t="s">
        <v>108</v>
      </c>
      <c r="G58" s="15"/>
      <c r="H58" s="15"/>
      <c r="I58" s="15"/>
      <c r="J58" s="15"/>
      <c r="K58" s="15"/>
      <c r="L58" s="15"/>
      <c r="M58" s="27" t="b">
        <v>1</v>
      </c>
      <c r="N58" s="31" t="str">
        <f t="shared" si="0"/>
        <v>1</v>
      </c>
      <c r="O58" s="27"/>
      <c r="P58" s="122"/>
      <c r="Q58" s="115"/>
      <c r="R58" s="115"/>
      <c r="S58" s="87"/>
      <c r="T58" s="112"/>
      <c r="U58" s="100"/>
      <c r="V58" s="100"/>
      <c r="W58" s="100"/>
      <c r="X58" s="100"/>
      <c r="Y58" s="100"/>
      <c r="Z58" s="78"/>
    </row>
    <row r="59" spans="1:27">
      <c r="A59" s="118"/>
      <c r="B59" s="78"/>
      <c r="C59" s="118"/>
      <c r="D59" s="78"/>
      <c r="E59" s="13">
        <v>3</v>
      </c>
      <c r="F59" s="15" t="s">
        <v>109</v>
      </c>
      <c r="G59" s="15"/>
      <c r="H59" s="15"/>
      <c r="I59" s="15"/>
      <c r="J59" s="15"/>
      <c r="K59" s="15"/>
      <c r="L59" s="15"/>
      <c r="M59" s="27" t="b">
        <v>1</v>
      </c>
      <c r="N59" s="31" t="str">
        <f t="shared" si="0"/>
        <v>1</v>
      </c>
      <c r="O59" s="27"/>
      <c r="P59" s="122"/>
      <c r="Q59" s="115"/>
      <c r="R59" s="115"/>
      <c r="S59" s="87"/>
      <c r="T59" s="112"/>
      <c r="U59" s="100"/>
      <c r="V59" s="100"/>
      <c r="W59" s="100"/>
      <c r="X59" s="100"/>
      <c r="Y59" s="100"/>
      <c r="Z59" s="78"/>
    </row>
    <row r="60" spans="1:27">
      <c r="A60" s="118"/>
      <c r="B60" s="78"/>
      <c r="C60" s="118"/>
      <c r="D60" s="78"/>
      <c r="E60" s="13">
        <v>4</v>
      </c>
      <c r="F60" s="15" t="s">
        <v>110</v>
      </c>
      <c r="G60" s="15"/>
      <c r="H60" s="15"/>
      <c r="I60" s="15"/>
      <c r="J60" s="15"/>
      <c r="K60" s="15"/>
      <c r="L60" s="15"/>
      <c r="M60" s="27" t="b">
        <v>1</v>
      </c>
      <c r="N60" s="31" t="str">
        <f t="shared" si="0"/>
        <v>1</v>
      </c>
      <c r="O60" s="27"/>
      <c r="P60" s="123"/>
      <c r="Q60" s="115"/>
      <c r="R60" s="115"/>
      <c r="S60" s="88"/>
      <c r="T60" s="112"/>
      <c r="U60" s="100"/>
      <c r="V60" s="100"/>
      <c r="W60" s="100"/>
      <c r="X60" s="100"/>
      <c r="Y60" s="100"/>
      <c r="Z60" s="79"/>
    </row>
    <row r="61" spans="1:27">
      <c r="A61" s="118"/>
      <c r="B61" s="78"/>
      <c r="C61" s="18"/>
      <c r="D61" s="19"/>
      <c r="E61" s="13"/>
      <c r="F61" s="15"/>
      <c r="G61" s="15"/>
      <c r="H61" s="15"/>
      <c r="I61" s="15"/>
      <c r="J61" s="15"/>
      <c r="K61" s="15"/>
      <c r="L61" s="15"/>
      <c r="M61" s="27"/>
      <c r="N61" s="31"/>
      <c r="O61" s="27"/>
      <c r="P61" s="29"/>
      <c r="Q61" s="13"/>
      <c r="R61" s="13"/>
      <c r="S61" s="70"/>
      <c r="T61" s="71"/>
      <c r="U61" s="35"/>
      <c r="V61" s="35"/>
      <c r="W61" s="35"/>
      <c r="X61" s="35"/>
      <c r="Y61" s="35"/>
      <c r="Z61" s="40"/>
    </row>
    <row r="62" spans="1:27" ht="29">
      <c r="A62" s="118"/>
      <c r="B62" s="78"/>
      <c r="C62" s="131" t="s">
        <v>111</v>
      </c>
      <c r="D62" s="92" t="s">
        <v>112</v>
      </c>
      <c r="E62" s="13">
        <v>1</v>
      </c>
      <c r="F62" s="15" t="s">
        <v>113</v>
      </c>
      <c r="G62" s="15"/>
      <c r="H62" s="15"/>
      <c r="I62" s="15"/>
      <c r="J62" s="15"/>
      <c r="K62" s="15"/>
      <c r="L62" s="15"/>
      <c r="M62" s="30" t="b">
        <v>1</v>
      </c>
      <c r="N62" s="31" t="str">
        <f t="shared" si="0"/>
        <v>1</v>
      </c>
      <c r="O62" s="30">
        <f>N62+N63</f>
        <v>2</v>
      </c>
      <c r="P62" s="121">
        <f>IF(O62&gt;=1,100%,0)</f>
        <v>1</v>
      </c>
      <c r="Q62" s="114">
        <v>5</v>
      </c>
      <c r="R62" s="114" t="b">
        <f>IF(U64="v",0.6,IF(V64="v",0.7,IF(W64="v",0.8,IF(X64="v",0.9,IF(Y64="v",1)))))</f>
        <v>0</v>
      </c>
      <c r="S62" s="86">
        <v>1</v>
      </c>
      <c r="T62" s="111">
        <f>Q62*S62</f>
        <v>5</v>
      </c>
      <c r="U62" s="92" t="s">
        <v>114</v>
      </c>
      <c r="V62" s="92" t="s">
        <v>115</v>
      </c>
      <c r="W62" s="92" t="s">
        <v>116</v>
      </c>
      <c r="X62" s="92" t="s">
        <v>117</v>
      </c>
      <c r="Y62" s="92" t="s">
        <v>118</v>
      </c>
      <c r="Z62" s="77" t="s">
        <v>249</v>
      </c>
    </row>
    <row r="63" spans="1:27" ht="43.5">
      <c r="A63" s="118"/>
      <c r="B63" s="78"/>
      <c r="C63" s="131"/>
      <c r="D63" s="79"/>
      <c r="E63" s="13">
        <v>2</v>
      </c>
      <c r="F63" s="14" t="s">
        <v>119</v>
      </c>
      <c r="G63" s="14"/>
      <c r="H63" s="14"/>
      <c r="I63" s="14"/>
      <c r="J63" s="14"/>
      <c r="K63" s="14"/>
      <c r="L63" s="14"/>
      <c r="M63" s="32" t="b">
        <v>1</v>
      </c>
      <c r="N63" s="31" t="str">
        <f t="shared" si="0"/>
        <v>1</v>
      </c>
      <c r="O63" s="32"/>
      <c r="P63" s="123"/>
      <c r="Q63" s="116"/>
      <c r="R63" s="116"/>
      <c r="S63" s="88"/>
      <c r="T63" s="113"/>
      <c r="U63" s="79"/>
      <c r="V63" s="79"/>
      <c r="W63" s="79"/>
      <c r="X63" s="79"/>
      <c r="Y63" s="79"/>
      <c r="Z63" s="79"/>
    </row>
    <row r="64" spans="1:27">
      <c r="A64" s="118"/>
      <c r="B64" s="78"/>
      <c r="C64" s="11"/>
      <c r="D64" s="19"/>
      <c r="E64" s="13"/>
      <c r="F64" s="14"/>
      <c r="G64" s="14"/>
      <c r="H64" s="14"/>
      <c r="I64" s="14"/>
      <c r="J64" s="14"/>
      <c r="K64" s="14"/>
      <c r="L64" s="14"/>
      <c r="M64" s="28"/>
      <c r="N64" s="31"/>
      <c r="O64" s="28"/>
      <c r="P64" s="29"/>
      <c r="Q64" s="38"/>
      <c r="R64" s="38"/>
      <c r="S64" s="72"/>
      <c r="T64" s="73"/>
      <c r="U64" s="39"/>
      <c r="V64" s="39"/>
      <c r="W64" s="39"/>
      <c r="X64" s="39"/>
      <c r="Y64" s="39"/>
      <c r="Z64" s="40"/>
    </row>
    <row r="65" spans="1:27" ht="45" customHeight="1">
      <c r="A65" s="118"/>
      <c r="B65" s="78"/>
      <c r="C65" s="131" t="s">
        <v>120</v>
      </c>
      <c r="D65" s="92" t="s">
        <v>121</v>
      </c>
      <c r="E65" s="13">
        <v>1</v>
      </c>
      <c r="F65" s="14" t="s">
        <v>122</v>
      </c>
      <c r="G65" s="14"/>
      <c r="H65" s="14"/>
      <c r="I65" s="14"/>
      <c r="J65" s="14"/>
      <c r="K65" s="14"/>
      <c r="L65" s="14"/>
      <c r="M65" s="31" t="b">
        <v>1</v>
      </c>
      <c r="N65" s="31" t="str">
        <f t="shared" si="0"/>
        <v>1</v>
      </c>
      <c r="O65" s="31">
        <f>N65+N66</f>
        <v>2</v>
      </c>
      <c r="P65" s="121">
        <f>IF(O65&gt;=1,100%,0)</f>
        <v>1</v>
      </c>
      <c r="Q65" s="114">
        <v>5</v>
      </c>
      <c r="R65" s="114" t="b">
        <f>IF(U67="v",0.6,IF(V67="v",0.7,IF(W67="v",0.8,IF(X67="v",0.9,IF(Y67="v",1)))))</f>
        <v>0</v>
      </c>
      <c r="S65" s="86">
        <v>1</v>
      </c>
      <c r="T65" s="111">
        <f>Q65*S65</f>
        <v>5</v>
      </c>
      <c r="U65" s="92" t="s">
        <v>123</v>
      </c>
      <c r="V65" s="92" t="s">
        <v>124</v>
      </c>
      <c r="W65" s="92" t="s">
        <v>125</v>
      </c>
      <c r="X65" s="92" t="s">
        <v>126</v>
      </c>
      <c r="Y65" s="93" t="s">
        <v>127</v>
      </c>
      <c r="Z65" s="77" t="s">
        <v>250</v>
      </c>
      <c r="AA65" t="s">
        <v>128</v>
      </c>
    </row>
    <row r="66" spans="1:27" ht="47.25" customHeight="1">
      <c r="A66" s="118"/>
      <c r="B66" s="78"/>
      <c r="C66" s="131"/>
      <c r="D66" s="79"/>
      <c r="E66" s="13">
        <v>2</v>
      </c>
      <c r="F66" s="14" t="s">
        <v>129</v>
      </c>
      <c r="G66" s="14"/>
      <c r="H66" s="14"/>
      <c r="I66" s="14"/>
      <c r="J66" s="14"/>
      <c r="K66" s="14"/>
      <c r="L66" s="14"/>
      <c r="M66" s="32" t="b">
        <v>1</v>
      </c>
      <c r="N66" s="31" t="str">
        <f t="shared" si="0"/>
        <v>1</v>
      </c>
      <c r="O66" s="32"/>
      <c r="P66" s="123"/>
      <c r="Q66" s="116"/>
      <c r="R66" s="116"/>
      <c r="S66" s="88"/>
      <c r="T66" s="113"/>
      <c r="U66" s="79"/>
      <c r="V66" s="79"/>
      <c r="W66" s="79"/>
      <c r="X66" s="79"/>
      <c r="Y66" s="94"/>
      <c r="Z66" s="79"/>
    </row>
    <row r="67" spans="1:27">
      <c r="A67" s="118"/>
      <c r="B67" s="78"/>
      <c r="C67" s="11"/>
      <c r="D67" s="19"/>
      <c r="E67" s="13"/>
      <c r="F67" s="14"/>
      <c r="G67" s="31"/>
      <c r="H67" s="31"/>
      <c r="I67" s="31"/>
      <c r="J67" s="31"/>
      <c r="K67" s="31"/>
      <c r="L67" s="31"/>
      <c r="M67" s="28"/>
      <c r="N67" s="31"/>
      <c r="O67" s="28"/>
      <c r="P67" s="29"/>
      <c r="Q67" s="38"/>
      <c r="R67" s="38"/>
      <c r="S67" s="72"/>
      <c r="T67" s="73"/>
      <c r="U67" s="39"/>
      <c r="V67" s="39"/>
      <c r="W67" s="39"/>
      <c r="X67" s="39"/>
      <c r="Y67" s="39"/>
      <c r="Z67" s="40"/>
    </row>
    <row r="68" spans="1:27">
      <c r="A68" s="118"/>
      <c r="B68" s="78"/>
      <c r="C68" s="131" t="s">
        <v>130</v>
      </c>
      <c r="D68" s="92" t="s">
        <v>131</v>
      </c>
      <c r="E68" s="120">
        <v>1</v>
      </c>
      <c r="F68" s="42" t="s">
        <v>132</v>
      </c>
      <c r="G68" s="43"/>
      <c r="H68" s="43"/>
      <c r="I68" s="43"/>
      <c r="J68" s="43"/>
      <c r="K68" s="43"/>
      <c r="L68" s="124"/>
      <c r="M68" s="124" t="b">
        <v>1</v>
      </c>
      <c r="N68" s="124" t="str">
        <f t="shared" si="0"/>
        <v>1</v>
      </c>
      <c r="O68" s="43">
        <f>N68+N73</f>
        <v>2</v>
      </c>
      <c r="P68" s="121">
        <f>O68/2</f>
        <v>1</v>
      </c>
      <c r="Q68" s="114">
        <v>5</v>
      </c>
      <c r="R68" s="114" t="b">
        <f>IF(U79="v",0.6,IF(V79="v",0.7,IF(W79="v",0.8,IF(X79="v",0.9,IF(Y79="v",1)))))</f>
        <v>0</v>
      </c>
      <c r="S68" s="86">
        <v>1</v>
      </c>
      <c r="T68" s="111">
        <f>Q68*S68</f>
        <v>5</v>
      </c>
      <c r="U68" s="92" t="s">
        <v>133</v>
      </c>
      <c r="V68" s="92" t="s">
        <v>134</v>
      </c>
      <c r="W68" s="92" t="s">
        <v>135</v>
      </c>
      <c r="X68" s="92" t="s">
        <v>136</v>
      </c>
      <c r="Y68" s="92" t="s">
        <v>137</v>
      </c>
      <c r="Z68" s="77" t="s">
        <v>251</v>
      </c>
    </row>
    <row r="69" spans="1:27" ht="29">
      <c r="A69" s="118"/>
      <c r="B69" s="78"/>
      <c r="C69" s="131"/>
      <c r="D69" s="78"/>
      <c r="E69" s="120"/>
      <c r="F69" s="15" t="s">
        <v>138</v>
      </c>
      <c r="G69" s="27"/>
      <c r="H69" s="27"/>
      <c r="I69" s="27"/>
      <c r="J69" s="27"/>
      <c r="K69" s="27"/>
      <c r="L69" s="125"/>
      <c r="M69" s="125"/>
      <c r="N69" s="125" t="str">
        <f t="shared" si="0"/>
        <v>0</v>
      </c>
      <c r="O69" s="27"/>
      <c r="P69" s="122"/>
      <c r="Q69" s="115"/>
      <c r="R69" s="115"/>
      <c r="S69" s="87"/>
      <c r="T69" s="112"/>
      <c r="U69" s="78"/>
      <c r="V69" s="78"/>
      <c r="W69" s="78"/>
      <c r="X69" s="78"/>
      <c r="Y69" s="78"/>
      <c r="Z69" s="78"/>
    </row>
    <row r="70" spans="1:27" ht="29">
      <c r="A70" s="118"/>
      <c r="B70" s="78"/>
      <c r="C70" s="131"/>
      <c r="D70" s="78"/>
      <c r="E70" s="120"/>
      <c r="F70" s="15" t="s">
        <v>139</v>
      </c>
      <c r="G70" s="27"/>
      <c r="H70" s="27"/>
      <c r="I70" s="27"/>
      <c r="J70" s="27"/>
      <c r="K70" s="27"/>
      <c r="L70" s="125"/>
      <c r="M70" s="125"/>
      <c r="N70" s="125" t="str">
        <f t="shared" si="0"/>
        <v>0</v>
      </c>
      <c r="O70" s="27"/>
      <c r="P70" s="122"/>
      <c r="Q70" s="115"/>
      <c r="R70" s="115"/>
      <c r="S70" s="87"/>
      <c r="T70" s="112"/>
      <c r="U70" s="78"/>
      <c r="V70" s="78"/>
      <c r="W70" s="78"/>
      <c r="X70" s="78"/>
      <c r="Y70" s="78"/>
      <c r="Z70" s="78"/>
    </row>
    <row r="71" spans="1:27">
      <c r="A71" s="118"/>
      <c r="B71" s="78"/>
      <c r="C71" s="131"/>
      <c r="D71" s="78"/>
      <c r="E71" s="120"/>
      <c r="F71" s="15" t="s">
        <v>140</v>
      </c>
      <c r="G71" s="27"/>
      <c r="H71" s="27"/>
      <c r="I71" s="27"/>
      <c r="J71" s="27"/>
      <c r="K71" s="27"/>
      <c r="L71" s="125"/>
      <c r="M71" s="125"/>
      <c r="N71" s="125" t="str">
        <f t="shared" si="0"/>
        <v>0</v>
      </c>
      <c r="O71" s="27"/>
      <c r="P71" s="122"/>
      <c r="Q71" s="115"/>
      <c r="R71" s="115"/>
      <c r="S71" s="87"/>
      <c r="T71" s="112"/>
      <c r="U71" s="78"/>
      <c r="V71" s="78"/>
      <c r="W71" s="78"/>
      <c r="X71" s="78"/>
      <c r="Y71" s="78"/>
      <c r="Z71" s="78"/>
    </row>
    <row r="72" spans="1:27">
      <c r="A72" s="118"/>
      <c r="B72" s="78"/>
      <c r="C72" s="131"/>
      <c r="D72" s="78"/>
      <c r="E72" s="120"/>
      <c r="F72" s="15" t="s">
        <v>141</v>
      </c>
      <c r="G72" s="21"/>
      <c r="H72" s="21"/>
      <c r="I72" s="21"/>
      <c r="J72" s="21"/>
      <c r="K72" s="21"/>
      <c r="L72" s="126"/>
      <c r="M72" s="125"/>
      <c r="N72" s="125" t="str">
        <f t="shared" si="0"/>
        <v>0</v>
      </c>
      <c r="O72" s="27"/>
      <c r="P72" s="122"/>
      <c r="Q72" s="115"/>
      <c r="R72" s="115"/>
      <c r="S72" s="87"/>
      <c r="T72" s="112"/>
      <c r="U72" s="78"/>
      <c r="V72" s="78"/>
      <c r="W72" s="78"/>
      <c r="X72" s="78"/>
      <c r="Y72" s="78"/>
      <c r="Z72" s="78"/>
    </row>
    <row r="73" spans="1:27">
      <c r="A73" s="118"/>
      <c r="B73" s="78"/>
      <c r="C73" s="131"/>
      <c r="D73" s="78"/>
      <c r="E73" s="120">
        <v>2</v>
      </c>
      <c r="F73" s="42" t="s">
        <v>142</v>
      </c>
      <c r="G73" s="43"/>
      <c r="H73" s="43"/>
      <c r="I73" s="43"/>
      <c r="J73" s="43"/>
      <c r="K73" s="43"/>
      <c r="L73" s="124"/>
      <c r="M73" s="125" t="b">
        <v>1</v>
      </c>
      <c r="N73" s="125" t="str">
        <f t="shared" si="0"/>
        <v>1</v>
      </c>
      <c r="O73" s="44"/>
      <c r="P73" s="122"/>
      <c r="Q73" s="115"/>
      <c r="R73" s="115"/>
      <c r="S73" s="87"/>
      <c r="T73" s="112"/>
      <c r="U73" s="78"/>
      <c r="V73" s="78"/>
      <c r="W73" s="78"/>
      <c r="X73" s="78"/>
      <c r="Y73" s="78"/>
      <c r="Z73" s="78"/>
    </row>
    <row r="74" spans="1:27">
      <c r="A74" s="118"/>
      <c r="B74" s="78"/>
      <c r="C74" s="131"/>
      <c r="D74" s="78"/>
      <c r="E74" s="120"/>
      <c r="F74" s="15" t="s">
        <v>143</v>
      </c>
      <c r="G74" s="27"/>
      <c r="H74" s="27"/>
      <c r="I74" s="27"/>
      <c r="J74" s="27"/>
      <c r="K74" s="27"/>
      <c r="L74" s="125"/>
      <c r="M74" s="125"/>
      <c r="N74" s="125" t="str">
        <f t="shared" si="0"/>
        <v>0</v>
      </c>
      <c r="O74" s="27"/>
      <c r="P74" s="122"/>
      <c r="Q74" s="115"/>
      <c r="R74" s="115"/>
      <c r="S74" s="87"/>
      <c r="T74" s="112"/>
      <c r="U74" s="78"/>
      <c r="V74" s="78"/>
      <c r="W74" s="78"/>
      <c r="X74" s="78"/>
      <c r="Y74" s="78"/>
      <c r="Z74" s="78"/>
    </row>
    <row r="75" spans="1:27">
      <c r="A75" s="118"/>
      <c r="B75" s="78"/>
      <c r="C75" s="131"/>
      <c r="D75" s="78"/>
      <c r="E75" s="120"/>
      <c r="F75" s="15" t="s">
        <v>144</v>
      </c>
      <c r="G75" s="27"/>
      <c r="H75" s="27"/>
      <c r="I75" s="27"/>
      <c r="J75" s="27"/>
      <c r="K75" s="27"/>
      <c r="L75" s="125"/>
      <c r="M75" s="125"/>
      <c r="N75" s="125" t="str">
        <f t="shared" si="0"/>
        <v>0</v>
      </c>
      <c r="O75" s="27"/>
      <c r="P75" s="122"/>
      <c r="Q75" s="115"/>
      <c r="R75" s="115"/>
      <c r="S75" s="87"/>
      <c r="T75" s="112"/>
      <c r="U75" s="78"/>
      <c r="V75" s="78"/>
      <c r="W75" s="78"/>
      <c r="X75" s="78"/>
      <c r="Y75" s="78"/>
      <c r="Z75" s="78"/>
    </row>
    <row r="76" spans="1:27">
      <c r="A76" s="118"/>
      <c r="B76" s="78"/>
      <c r="C76" s="131"/>
      <c r="D76" s="78"/>
      <c r="E76" s="120"/>
      <c r="F76" s="15" t="s">
        <v>145</v>
      </c>
      <c r="G76" s="27"/>
      <c r="H76" s="27"/>
      <c r="I76" s="27"/>
      <c r="J76" s="27"/>
      <c r="K76" s="27"/>
      <c r="L76" s="125"/>
      <c r="M76" s="125"/>
      <c r="N76" s="125" t="str">
        <f t="shared" si="0"/>
        <v>0</v>
      </c>
      <c r="O76" s="27"/>
      <c r="P76" s="122"/>
      <c r="Q76" s="115"/>
      <c r="R76" s="115"/>
      <c r="S76" s="87"/>
      <c r="T76" s="112"/>
      <c r="U76" s="78"/>
      <c r="V76" s="78"/>
      <c r="W76" s="78"/>
      <c r="X76" s="78"/>
      <c r="Y76" s="78"/>
      <c r="Z76" s="78"/>
    </row>
    <row r="77" spans="1:27">
      <c r="A77" s="118"/>
      <c r="B77" s="78"/>
      <c r="C77" s="131"/>
      <c r="D77" s="78"/>
      <c r="E77" s="120"/>
      <c r="F77" s="15" t="s">
        <v>146</v>
      </c>
      <c r="G77" s="27"/>
      <c r="H77" s="27"/>
      <c r="I77" s="27"/>
      <c r="J77" s="27"/>
      <c r="K77" s="27"/>
      <c r="L77" s="125"/>
      <c r="M77" s="125"/>
      <c r="N77" s="125" t="str">
        <f t="shared" si="0"/>
        <v>0</v>
      </c>
      <c r="O77" s="27"/>
      <c r="P77" s="122"/>
      <c r="Q77" s="115"/>
      <c r="R77" s="115"/>
      <c r="S77" s="87"/>
      <c r="T77" s="112"/>
      <c r="U77" s="78"/>
      <c r="V77" s="78"/>
      <c r="W77" s="78"/>
      <c r="X77" s="78"/>
      <c r="Y77" s="78"/>
      <c r="Z77" s="78"/>
    </row>
    <row r="78" spans="1:27">
      <c r="A78" s="118"/>
      <c r="B78" s="78"/>
      <c r="C78" s="131"/>
      <c r="D78" s="79"/>
      <c r="E78" s="120"/>
      <c r="F78" s="15" t="s">
        <v>147</v>
      </c>
      <c r="G78" s="21"/>
      <c r="H78" s="21"/>
      <c r="I78" s="21"/>
      <c r="J78" s="21"/>
      <c r="K78" s="21"/>
      <c r="L78" s="126"/>
      <c r="M78" s="126"/>
      <c r="N78" s="126" t="str">
        <f t="shared" ref="N78" si="1">IF(M78=TRUE,"1","0")</f>
        <v>0</v>
      </c>
      <c r="O78" s="21"/>
      <c r="P78" s="123"/>
      <c r="Q78" s="116"/>
      <c r="R78" s="116"/>
      <c r="S78" s="88"/>
      <c r="T78" s="113"/>
      <c r="U78" s="79"/>
      <c r="V78" s="79"/>
      <c r="W78" s="79"/>
      <c r="X78" s="79"/>
      <c r="Y78" s="79"/>
      <c r="Z78" s="79"/>
    </row>
    <row r="79" spans="1:27">
      <c r="A79" s="118"/>
      <c r="B79" s="78"/>
      <c r="C79" s="23"/>
      <c r="D79" s="19"/>
      <c r="E79" s="13"/>
      <c r="F79" s="15"/>
      <c r="G79" s="21"/>
      <c r="H79" s="21"/>
      <c r="I79" s="21"/>
      <c r="J79" s="21"/>
      <c r="K79" s="21"/>
      <c r="L79" s="50"/>
      <c r="M79" s="49"/>
      <c r="N79" s="49"/>
      <c r="O79" s="27"/>
      <c r="P79" s="29"/>
      <c r="Q79" s="38"/>
      <c r="R79" s="38"/>
      <c r="S79" s="72"/>
      <c r="T79" s="73"/>
      <c r="U79" s="39"/>
      <c r="V79" s="39"/>
      <c r="W79" s="39"/>
      <c r="X79" s="39"/>
      <c r="Y79" s="39"/>
      <c r="Z79" s="40"/>
    </row>
    <row r="80" spans="1:27" ht="15" customHeight="1">
      <c r="A80" s="118"/>
      <c r="B80" s="78"/>
      <c r="C80" s="117" t="s">
        <v>148</v>
      </c>
      <c r="D80" s="92" t="s">
        <v>149</v>
      </c>
      <c r="E80" s="13">
        <v>1</v>
      </c>
      <c r="F80" s="42" t="s">
        <v>150</v>
      </c>
      <c r="G80" s="42"/>
      <c r="H80" s="42"/>
      <c r="I80" s="42"/>
      <c r="J80" s="42"/>
      <c r="K80" s="42"/>
      <c r="L80" s="42"/>
      <c r="M80" s="43" t="b">
        <v>1</v>
      </c>
      <c r="N80" s="43" t="str">
        <f t="shared" si="0"/>
        <v>1</v>
      </c>
      <c r="O80" s="43">
        <f>N80+N81+N85</f>
        <v>3</v>
      </c>
      <c r="P80" s="121">
        <f>O80/3</f>
        <v>1</v>
      </c>
      <c r="Q80" s="114">
        <v>5</v>
      </c>
      <c r="R80" s="114" t="b">
        <f>IF(U89="v",0.6,IF(V89="v",0.7,IF(W89="v",0.8,IF(X89="v",0.9,IF(Y89="v",1)))))</f>
        <v>0</v>
      </c>
      <c r="S80" s="86">
        <v>0.9</v>
      </c>
      <c r="T80" s="111">
        <f>Q80*S80</f>
        <v>4.5</v>
      </c>
      <c r="U80" s="92" t="s">
        <v>151</v>
      </c>
      <c r="V80" s="92" t="s">
        <v>152</v>
      </c>
      <c r="W80" s="92" t="s">
        <v>153</v>
      </c>
      <c r="X80" s="92" t="s">
        <v>154</v>
      </c>
      <c r="Y80" s="92" t="s">
        <v>155</v>
      </c>
      <c r="Z80" s="77" t="s">
        <v>252</v>
      </c>
    </row>
    <row r="81" spans="1:26">
      <c r="A81" s="118"/>
      <c r="B81" s="78"/>
      <c r="C81" s="118"/>
      <c r="D81" s="78"/>
      <c r="E81" s="120">
        <v>2</v>
      </c>
      <c r="F81" s="42" t="s">
        <v>156</v>
      </c>
      <c r="G81" s="43"/>
      <c r="H81" s="43"/>
      <c r="I81" s="43"/>
      <c r="J81" s="43"/>
      <c r="K81" s="43"/>
      <c r="L81" s="124"/>
      <c r="M81" s="125" t="b">
        <v>1</v>
      </c>
      <c r="N81" s="125" t="str">
        <f t="shared" si="0"/>
        <v>1</v>
      </c>
      <c r="O81" s="44"/>
      <c r="P81" s="122"/>
      <c r="Q81" s="115"/>
      <c r="R81" s="115"/>
      <c r="S81" s="87"/>
      <c r="T81" s="112"/>
      <c r="U81" s="95"/>
      <c r="V81" s="95"/>
      <c r="W81" s="95"/>
      <c r="X81" s="95"/>
      <c r="Y81" s="95"/>
      <c r="Z81" s="78"/>
    </row>
    <row r="82" spans="1:26">
      <c r="A82" s="118"/>
      <c r="B82" s="78"/>
      <c r="C82" s="118"/>
      <c r="D82" s="78"/>
      <c r="E82" s="120"/>
      <c r="F82" s="15" t="s">
        <v>157</v>
      </c>
      <c r="G82" s="27"/>
      <c r="H82" s="27"/>
      <c r="I82" s="27"/>
      <c r="J82" s="27"/>
      <c r="K82" s="27"/>
      <c r="L82" s="125"/>
      <c r="M82" s="125"/>
      <c r="N82" s="125" t="str">
        <f t="shared" ref="N82:N127" si="2">IF(M82=TRUE,"1","0")</f>
        <v>0</v>
      </c>
      <c r="O82" s="27"/>
      <c r="P82" s="122"/>
      <c r="Q82" s="115"/>
      <c r="R82" s="115"/>
      <c r="S82" s="87"/>
      <c r="T82" s="112"/>
      <c r="U82" s="95"/>
      <c r="V82" s="95"/>
      <c r="W82" s="95"/>
      <c r="X82" s="95"/>
      <c r="Y82" s="95"/>
      <c r="Z82" s="78"/>
    </row>
    <row r="83" spans="1:26">
      <c r="A83" s="118"/>
      <c r="B83" s="78"/>
      <c r="C83" s="118"/>
      <c r="D83" s="78"/>
      <c r="E83" s="120"/>
      <c r="F83" s="15" t="s">
        <v>158</v>
      </c>
      <c r="G83" s="27"/>
      <c r="H83" s="27"/>
      <c r="I83" s="27"/>
      <c r="J83" s="27"/>
      <c r="K83" s="27"/>
      <c r="L83" s="125"/>
      <c r="M83" s="125"/>
      <c r="N83" s="125" t="str">
        <f t="shared" si="2"/>
        <v>0</v>
      </c>
      <c r="O83" s="27"/>
      <c r="P83" s="122"/>
      <c r="Q83" s="115"/>
      <c r="R83" s="115"/>
      <c r="S83" s="87"/>
      <c r="T83" s="112"/>
      <c r="U83" s="95"/>
      <c r="V83" s="95"/>
      <c r="W83" s="95"/>
      <c r="X83" s="95"/>
      <c r="Y83" s="95"/>
      <c r="Z83" s="78"/>
    </row>
    <row r="84" spans="1:26">
      <c r="A84" s="118"/>
      <c r="B84" s="78"/>
      <c r="C84" s="118"/>
      <c r="D84" s="78"/>
      <c r="E84" s="120"/>
      <c r="F84" s="15" t="s">
        <v>159</v>
      </c>
      <c r="G84" s="21"/>
      <c r="H84" s="21"/>
      <c r="I84" s="21"/>
      <c r="J84" s="21"/>
      <c r="K84" s="21"/>
      <c r="L84" s="126"/>
      <c r="M84" s="125"/>
      <c r="N84" s="125" t="str">
        <f t="shared" si="2"/>
        <v>0</v>
      </c>
      <c r="O84" s="27"/>
      <c r="P84" s="122"/>
      <c r="Q84" s="115"/>
      <c r="R84" s="115"/>
      <c r="S84" s="87"/>
      <c r="T84" s="112"/>
      <c r="U84" s="95"/>
      <c r="V84" s="95"/>
      <c r="W84" s="95"/>
      <c r="X84" s="95"/>
      <c r="Y84" s="95"/>
      <c r="Z84" s="78"/>
    </row>
    <row r="85" spans="1:26">
      <c r="A85" s="118"/>
      <c r="B85" s="78"/>
      <c r="C85" s="118"/>
      <c r="D85" s="78"/>
      <c r="E85" s="120">
        <v>3</v>
      </c>
      <c r="F85" s="15" t="s">
        <v>160</v>
      </c>
      <c r="G85" s="30"/>
      <c r="H85" s="30"/>
      <c r="I85" s="30"/>
      <c r="J85" s="30"/>
      <c r="K85" s="30"/>
      <c r="L85" s="130"/>
      <c r="M85" s="127" t="b">
        <v>1</v>
      </c>
      <c r="N85" s="127" t="str">
        <f t="shared" si="2"/>
        <v>1</v>
      </c>
      <c r="O85" s="27"/>
      <c r="P85" s="122"/>
      <c r="Q85" s="115"/>
      <c r="R85" s="115"/>
      <c r="S85" s="87"/>
      <c r="T85" s="112"/>
      <c r="U85" s="95"/>
      <c r="V85" s="95"/>
      <c r="W85" s="95"/>
      <c r="X85" s="95"/>
      <c r="Y85" s="95"/>
      <c r="Z85" s="78"/>
    </row>
    <row r="86" spans="1:26">
      <c r="A86" s="118"/>
      <c r="B86" s="78"/>
      <c r="C86" s="118"/>
      <c r="D86" s="78"/>
      <c r="E86" s="120"/>
      <c r="F86" s="42" t="s">
        <v>161</v>
      </c>
      <c r="G86" s="44"/>
      <c r="H86" s="44"/>
      <c r="I86" s="44"/>
      <c r="J86" s="44"/>
      <c r="K86" s="44"/>
      <c r="L86" s="127"/>
      <c r="M86" s="127"/>
      <c r="N86" s="127" t="str">
        <f t="shared" si="2"/>
        <v>0</v>
      </c>
      <c r="O86" s="44"/>
      <c r="P86" s="122"/>
      <c r="Q86" s="115"/>
      <c r="R86" s="115"/>
      <c r="S86" s="87"/>
      <c r="T86" s="112"/>
      <c r="U86" s="95"/>
      <c r="V86" s="95"/>
      <c r="W86" s="95"/>
      <c r="X86" s="95"/>
      <c r="Y86" s="95"/>
      <c r="Z86" s="78"/>
    </row>
    <row r="87" spans="1:26">
      <c r="A87" s="118"/>
      <c r="B87" s="78"/>
      <c r="C87" s="118"/>
      <c r="D87" s="78"/>
      <c r="E87" s="120"/>
      <c r="F87" s="15" t="s">
        <v>162</v>
      </c>
      <c r="G87" s="27"/>
      <c r="H87" s="27"/>
      <c r="I87" s="27"/>
      <c r="J87" s="27"/>
      <c r="K87" s="27"/>
      <c r="L87" s="127"/>
      <c r="M87" s="127"/>
      <c r="N87" s="127" t="str">
        <f t="shared" si="2"/>
        <v>0</v>
      </c>
      <c r="O87" s="27"/>
      <c r="P87" s="122"/>
      <c r="Q87" s="115"/>
      <c r="R87" s="115"/>
      <c r="S87" s="87"/>
      <c r="T87" s="112"/>
      <c r="U87" s="95"/>
      <c r="V87" s="95"/>
      <c r="W87" s="95"/>
      <c r="X87" s="95"/>
      <c r="Y87" s="95"/>
      <c r="Z87" s="78"/>
    </row>
    <row r="88" spans="1:26">
      <c r="A88" s="119"/>
      <c r="B88" s="79"/>
      <c r="C88" s="119"/>
      <c r="D88" s="79"/>
      <c r="E88" s="120"/>
      <c r="F88" s="14" t="s">
        <v>163</v>
      </c>
      <c r="G88" s="32"/>
      <c r="H88" s="32"/>
      <c r="I88" s="32"/>
      <c r="J88" s="32"/>
      <c r="K88" s="32"/>
      <c r="L88" s="128"/>
      <c r="M88" s="128"/>
      <c r="N88" s="128" t="str">
        <f t="shared" si="2"/>
        <v>0</v>
      </c>
      <c r="O88" s="32"/>
      <c r="P88" s="123"/>
      <c r="Q88" s="116"/>
      <c r="R88" s="116"/>
      <c r="S88" s="88"/>
      <c r="T88" s="113"/>
      <c r="U88" s="96"/>
      <c r="V88" s="96"/>
      <c r="W88" s="96"/>
      <c r="X88" s="96"/>
      <c r="Y88" s="96"/>
      <c r="Z88" s="79"/>
    </row>
    <row r="89" spans="1:26">
      <c r="A89" s="18"/>
      <c r="B89" s="19"/>
      <c r="C89" s="18"/>
      <c r="D89" s="19"/>
      <c r="E89" s="13"/>
      <c r="F89" s="14"/>
      <c r="G89" s="32"/>
      <c r="H89" s="32"/>
      <c r="I89" s="32"/>
      <c r="J89" s="32"/>
      <c r="K89" s="32"/>
      <c r="L89" s="52"/>
      <c r="M89" s="51"/>
      <c r="N89" s="51"/>
      <c r="O89" s="28"/>
      <c r="P89" s="29"/>
      <c r="Q89" s="38"/>
      <c r="R89" s="38"/>
      <c r="S89" s="72"/>
      <c r="T89" s="73"/>
      <c r="U89" s="58"/>
      <c r="V89" s="58"/>
      <c r="W89" s="58"/>
      <c r="X89" s="58"/>
      <c r="Y89" s="58"/>
      <c r="Z89" s="40"/>
    </row>
    <row r="90" spans="1:26">
      <c r="A90" s="117" t="s">
        <v>164</v>
      </c>
      <c r="B90" s="92" t="s">
        <v>165</v>
      </c>
      <c r="C90" s="117" t="s">
        <v>166</v>
      </c>
      <c r="D90" s="92" t="s">
        <v>167</v>
      </c>
      <c r="E90" s="13"/>
      <c r="F90" s="45" t="s">
        <v>168</v>
      </c>
      <c r="G90" s="45"/>
      <c r="H90" s="45"/>
      <c r="I90" s="45"/>
      <c r="J90" s="45"/>
      <c r="K90" s="45"/>
      <c r="L90" s="45"/>
      <c r="M90" s="53"/>
      <c r="N90" s="53"/>
      <c r="O90" s="53">
        <f>N91+N92+N93+N94+N96+N97+N98+N99+N100</f>
        <v>9</v>
      </c>
      <c r="P90" s="121">
        <f>O90/9</f>
        <v>1</v>
      </c>
      <c r="Q90" s="114">
        <v>5</v>
      </c>
      <c r="R90" s="117" t="b">
        <f>IF(U101="v",0.6,IF(V101="v",0.7,IF(W101="v",0.8,IF(X101="v",0.9,IF(Y101="v",1)))))</f>
        <v>0</v>
      </c>
      <c r="S90" s="86">
        <v>1</v>
      </c>
      <c r="T90" s="111">
        <f>Q90*S90</f>
        <v>5</v>
      </c>
      <c r="U90" s="92" t="s">
        <v>169</v>
      </c>
      <c r="V90" s="92" t="s">
        <v>170</v>
      </c>
      <c r="W90" s="92" t="s">
        <v>171</v>
      </c>
      <c r="X90" s="92" t="s">
        <v>172</v>
      </c>
      <c r="Y90" s="92" t="s">
        <v>173</v>
      </c>
      <c r="Z90" s="77" t="s">
        <v>253</v>
      </c>
    </row>
    <row r="91" spans="1:26">
      <c r="A91" s="118"/>
      <c r="B91" s="78"/>
      <c r="C91" s="118"/>
      <c r="D91" s="78"/>
      <c r="E91" s="13">
        <v>1</v>
      </c>
      <c r="F91" s="15" t="s">
        <v>174</v>
      </c>
      <c r="G91" s="15"/>
      <c r="H91" s="15"/>
      <c r="I91" s="15"/>
      <c r="J91" s="15"/>
      <c r="K91" s="15"/>
      <c r="L91" s="15"/>
      <c r="M91" s="27" t="b">
        <v>1</v>
      </c>
      <c r="N91" s="27" t="str">
        <f t="shared" si="2"/>
        <v>1</v>
      </c>
      <c r="O91" s="27"/>
      <c r="P91" s="122"/>
      <c r="Q91" s="115"/>
      <c r="R91" s="118"/>
      <c r="S91" s="87"/>
      <c r="T91" s="112"/>
      <c r="U91" s="78"/>
      <c r="V91" s="78"/>
      <c r="W91" s="78"/>
      <c r="X91" s="78"/>
      <c r="Y91" s="78"/>
      <c r="Z91" s="78"/>
    </row>
    <row r="92" spans="1:26" ht="43.5">
      <c r="A92" s="118"/>
      <c r="B92" s="78"/>
      <c r="C92" s="118"/>
      <c r="D92" s="78"/>
      <c r="E92" s="13">
        <v>2</v>
      </c>
      <c r="F92" s="15" t="s">
        <v>175</v>
      </c>
      <c r="G92" s="15"/>
      <c r="H92" s="15"/>
      <c r="I92" s="15"/>
      <c r="J92" s="15"/>
      <c r="K92" s="15"/>
      <c r="L92" s="15"/>
      <c r="M92" s="27" t="b">
        <v>1</v>
      </c>
      <c r="N92" s="27" t="str">
        <f t="shared" si="2"/>
        <v>1</v>
      </c>
      <c r="O92" s="27"/>
      <c r="P92" s="122"/>
      <c r="Q92" s="115"/>
      <c r="R92" s="118"/>
      <c r="S92" s="87"/>
      <c r="T92" s="112"/>
      <c r="U92" s="78"/>
      <c r="V92" s="78"/>
      <c r="W92" s="78"/>
      <c r="X92" s="78"/>
      <c r="Y92" s="78"/>
      <c r="Z92" s="78"/>
    </row>
    <row r="93" spans="1:26">
      <c r="A93" s="118"/>
      <c r="B93" s="78"/>
      <c r="C93" s="118"/>
      <c r="D93" s="78"/>
      <c r="E93" s="13">
        <v>3</v>
      </c>
      <c r="F93" s="15" t="s">
        <v>82</v>
      </c>
      <c r="G93" s="15"/>
      <c r="H93" s="15"/>
      <c r="I93" s="15"/>
      <c r="J93" s="15"/>
      <c r="K93" s="15"/>
      <c r="L93" s="15"/>
      <c r="M93" s="27" t="b">
        <v>1</v>
      </c>
      <c r="N93" s="27" t="str">
        <f t="shared" si="2"/>
        <v>1</v>
      </c>
      <c r="O93" s="27"/>
      <c r="P93" s="122"/>
      <c r="Q93" s="115"/>
      <c r="R93" s="118"/>
      <c r="S93" s="87"/>
      <c r="T93" s="112"/>
      <c r="U93" s="78"/>
      <c r="V93" s="78"/>
      <c r="W93" s="78"/>
      <c r="X93" s="78"/>
      <c r="Y93" s="78"/>
      <c r="Z93" s="78"/>
    </row>
    <row r="94" spans="1:26">
      <c r="A94" s="118"/>
      <c r="B94" s="78"/>
      <c r="C94" s="118"/>
      <c r="D94" s="78"/>
      <c r="E94" s="13">
        <v>4</v>
      </c>
      <c r="F94" s="15" t="s">
        <v>83</v>
      </c>
      <c r="G94" s="15"/>
      <c r="H94" s="15"/>
      <c r="I94" s="15"/>
      <c r="J94" s="15"/>
      <c r="K94" s="15"/>
      <c r="L94" s="15"/>
      <c r="M94" s="27" t="b">
        <v>1</v>
      </c>
      <c r="N94" s="27" t="str">
        <f t="shared" si="2"/>
        <v>1</v>
      </c>
      <c r="O94" s="27"/>
      <c r="P94" s="122"/>
      <c r="Q94" s="115"/>
      <c r="R94" s="118"/>
      <c r="S94" s="87"/>
      <c r="T94" s="112"/>
      <c r="U94" s="78"/>
      <c r="V94" s="78"/>
      <c r="W94" s="78"/>
      <c r="X94" s="78"/>
      <c r="Y94" s="78"/>
      <c r="Z94" s="78"/>
    </row>
    <row r="95" spans="1:26">
      <c r="A95" s="118"/>
      <c r="B95" s="78"/>
      <c r="C95" s="118"/>
      <c r="D95" s="78"/>
      <c r="E95" s="13"/>
      <c r="F95" s="42" t="s">
        <v>176</v>
      </c>
      <c r="G95" s="42"/>
      <c r="H95" s="42"/>
      <c r="I95" s="42"/>
      <c r="J95" s="42"/>
      <c r="K95" s="42"/>
      <c r="L95" s="42"/>
      <c r="M95" s="44"/>
      <c r="N95" s="27"/>
      <c r="O95" s="44"/>
      <c r="P95" s="122"/>
      <c r="Q95" s="115"/>
      <c r="R95" s="118"/>
      <c r="S95" s="87"/>
      <c r="T95" s="112"/>
      <c r="U95" s="78"/>
      <c r="V95" s="78"/>
      <c r="W95" s="78"/>
      <c r="X95" s="78"/>
      <c r="Y95" s="78"/>
      <c r="Z95" s="78"/>
    </row>
    <row r="96" spans="1:26">
      <c r="A96" s="118"/>
      <c r="B96" s="78"/>
      <c r="C96" s="118"/>
      <c r="D96" s="78"/>
      <c r="E96" s="13">
        <v>5</v>
      </c>
      <c r="F96" s="15" t="s">
        <v>177</v>
      </c>
      <c r="G96" s="15"/>
      <c r="H96" s="15"/>
      <c r="I96" s="15"/>
      <c r="J96" s="15"/>
      <c r="K96" s="15"/>
      <c r="L96" s="15"/>
      <c r="M96" s="27" t="b">
        <v>1</v>
      </c>
      <c r="N96" s="27" t="str">
        <f t="shared" si="2"/>
        <v>1</v>
      </c>
      <c r="O96" s="27"/>
      <c r="P96" s="122"/>
      <c r="Q96" s="115"/>
      <c r="R96" s="118"/>
      <c r="S96" s="87"/>
      <c r="T96" s="112"/>
      <c r="U96" s="78"/>
      <c r="V96" s="78"/>
      <c r="W96" s="78"/>
      <c r="X96" s="78"/>
      <c r="Y96" s="78"/>
      <c r="Z96" s="78"/>
    </row>
    <row r="97" spans="1:26" ht="43.5">
      <c r="A97" s="118"/>
      <c r="B97" s="78"/>
      <c r="C97" s="118"/>
      <c r="D97" s="78"/>
      <c r="E97" s="13">
        <v>6</v>
      </c>
      <c r="F97" s="15" t="s">
        <v>178</v>
      </c>
      <c r="G97" s="15"/>
      <c r="H97" s="15"/>
      <c r="I97" s="15"/>
      <c r="J97" s="15"/>
      <c r="K97" s="15"/>
      <c r="L97" s="15"/>
      <c r="M97" s="27" t="b">
        <v>1</v>
      </c>
      <c r="N97" s="27" t="str">
        <f t="shared" si="2"/>
        <v>1</v>
      </c>
      <c r="O97" s="27"/>
      <c r="P97" s="122"/>
      <c r="Q97" s="115"/>
      <c r="R97" s="118"/>
      <c r="S97" s="87"/>
      <c r="T97" s="112"/>
      <c r="U97" s="78"/>
      <c r="V97" s="78"/>
      <c r="W97" s="78"/>
      <c r="X97" s="78"/>
      <c r="Y97" s="78"/>
      <c r="Z97" s="78"/>
    </row>
    <row r="98" spans="1:26">
      <c r="A98" s="118"/>
      <c r="B98" s="78"/>
      <c r="C98" s="118"/>
      <c r="D98" s="78"/>
      <c r="E98" s="13">
        <v>7</v>
      </c>
      <c r="F98" s="15" t="s">
        <v>82</v>
      </c>
      <c r="G98" s="15"/>
      <c r="H98" s="15"/>
      <c r="I98" s="15"/>
      <c r="J98" s="15"/>
      <c r="K98" s="15"/>
      <c r="L98" s="15"/>
      <c r="M98" s="27" t="b">
        <v>1</v>
      </c>
      <c r="N98" s="27" t="str">
        <f t="shared" si="2"/>
        <v>1</v>
      </c>
      <c r="O98" s="27"/>
      <c r="P98" s="122"/>
      <c r="Q98" s="115"/>
      <c r="R98" s="118"/>
      <c r="S98" s="87"/>
      <c r="T98" s="112"/>
      <c r="U98" s="78"/>
      <c r="V98" s="78"/>
      <c r="W98" s="78"/>
      <c r="X98" s="78"/>
      <c r="Y98" s="78"/>
      <c r="Z98" s="78"/>
    </row>
    <row r="99" spans="1:26">
      <c r="A99" s="118"/>
      <c r="B99" s="78"/>
      <c r="C99" s="118"/>
      <c r="D99" s="78"/>
      <c r="E99" s="13">
        <v>8</v>
      </c>
      <c r="F99" s="15" t="s">
        <v>83</v>
      </c>
      <c r="G99" s="15"/>
      <c r="H99" s="15"/>
      <c r="I99" s="15"/>
      <c r="J99" s="15"/>
      <c r="K99" s="15"/>
      <c r="L99" s="15"/>
      <c r="M99" s="27" t="b">
        <v>1</v>
      </c>
      <c r="N99" s="27" t="str">
        <f t="shared" si="2"/>
        <v>1</v>
      </c>
      <c r="O99" s="27"/>
      <c r="P99" s="122"/>
      <c r="Q99" s="115"/>
      <c r="R99" s="118"/>
      <c r="S99" s="87"/>
      <c r="T99" s="112"/>
      <c r="U99" s="78"/>
      <c r="V99" s="78"/>
      <c r="W99" s="78"/>
      <c r="X99" s="78"/>
      <c r="Y99" s="78"/>
      <c r="Z99" s="78"/>
    </row>
    <row r="100" spans="1:26">
      <c r="A100" s="118"/>
      <c r="B100" s="78"/>
      <c r="C100" s="118"/>
      <c r="D100" s="79"/>
      <c r="E100" s="13">
        <v>9</v>
      </c>
      <c r="F100" s="15" t="s">
        <v>179</v>
      </c>
      <c r="G100" s="15"/>
      <c r="H100" s="15"/>
      <c r="I100" s="15"/>
      <c r="J100" s="15"/>
      <c r="K100" s="15"/>
      <c r="L100" s="15"/>
      <c r="M100" s="21" t="b">
        <v>1</v>
      </c>
      <c r="N100" s="27" t="str">
        <f t="shared" si="2"/>
        <v>1</v>
      </c>
      <c r="O100" s="21"/>
      <c r="P100" s="123"/>
      <c r="Q100" s="116"/>
      <c r="R100" s="119"/>
      <c r="S100" s="88"/>
      <c r="T100" s="113"/>
      <c r="U100" s="79"/>
      <c r="V100" s="79"/>
      <c r="W100" s="79"/>
      <c r="X100" s="79"/>
      <c r="Y100" s="79"/>
      <c r="Z100" s="79"/>
    </row>
    <row r="101" spans="1:26">
      <c r="A101" s="118"/>
      <c r="B101" s="78"/>
      <c r="C101" s="18"/>
      <c r="D101" s="19"/>
      <c r="E101" s="13"/>
      <c r="F101" s="15"/>
      <c r="G101" s="15"/>
      <c r="H101" s="15"/>
      <c r="I101" s="15"/>
      <c r="J101" s="15"/>
      <c r="K101" s="15"/>
      <c r="L101" s="15"/>
      <c r="M101" s="27"/>
      <c r="N101" s="27"/>
      <c r="O101" s="27"/>
      <c r="P101" s="29"/>
      <c r="Q101" s="38"/>
      <c r="R101" s="18"/>
      <c r="S101" s="74"/>
      <c r="T101" s="73"/>
      <c r="U101" s="39"/>
      <c r="V101" s="39"/>
      <c r="W101" s="39"/>
      <c r="X101" s="39"/>
      <c r="Y101" s="39"/>
      <c r="Z101" s="40"/>
    </row>
    <row r="102" spans="1:26">
      <c r="A102" s="118"/>
      <c r="B102" s="78"/>
      <c r="C102" s="131" t="s">
        <v>180</v>
      </c>
      <c r="D102" s="92" t="s">
        <v>181</v>
      </c>
      <c r="E102" s="120">
        <v>1</v>
      </c>
      <c r="F102" s="46" t="s">
        <v>182</v>
      </c>
      <c r="G102" s="46"/>
      <c r="H102" s="46"/>
      <c r="I102" s="46"/>
      <c r="J102" s="46"/>
      <c r="K102" s="46"/>
      <c r="L102" s="42"/>
      <c r="M102" s="43"/>
      <c r="N102" s="43"/>
      <c r="O102" s="43">
        <f>N103+N104+N105+N106+N107+N108+N114</f>
        <v>7</v>
      </c>
      <c r="P102" s="121">
        <f>O102/7</f>
        <v>1</v>
      </c>
      <c r="Q102" s="114">
        <v>5</v>
      </c>
      <c r="R102" s="114" t="b">
        <f>IF(U115="v",0.6,IF(V115="v",0.7,IF(W115="v",0.8,IF(X115="v",0.9,IF(Y115="v",1)))))</f>
        <v>0</v>
      </c>
      <c r="S102" s="86">
        <v>0.7</v>
      </c>
      <c r="T102" s="111">
        <f>Q102*S102</f>
        <v>3.5</v>
      </c>
      <c r="U102" s="92" t="s">
        <v>183</v>
      </c>
      <c r="V102" s="92" t="s">
        <v>238</v>
      </c>
      <c r="W102" s="99" t="s">
        <v>184</v>
      </c>
      <c r="X102" s="99" t="s">
        <v>185</v>
      </c>
      <c r="Y102" s="92" t="s">
        <v>186</v>
      </c>
      <c r="Z102" s="77" t="s">
        <v>254</v>
      </c>
    </row>
    <row r="103" spans="1:26">
      <c r="A103" s="118"/>
      <c r="B103" s="78"/>
      <c r="C103" s="131"/>
      <c r="D103" s="78"/>
      <c r="E103" s="120"/>
      <c r="F103" s="15" t="s">
        <v>187</v>
      </c>
      <c r="G103" s="15"/>
      <c r="H103" s="15"/>
      <c r="I103" s="15"/>
      <c r="J103" s="15"/>
      <c r="K103" s="15"/>
      <c r="L103" s="15"/>
      <c r="M103" s="27" t="b">
        <v>1</v>
      </c>
      <c r="N103" s="27" t="str">
        <f t="shared" si="2"/>
        <v>1</v>
      </c>
      <c r="O103" s="27"/>
      <c r="P103" s="122"/>
      <c r="Q103" s="115"/>
      <c r="R103" s="115"/>
      <c r="S103" s="87"/>
      <c r="T103" s="112"/>
      <c r="U103" s="78"/>
      <c r="V103" s="95"/>
      <c r="W103" s="102"/>
      <c r="X103" s="102"/>
      <c r="Y103" s="78"/>
      <c r="Z103" s="78"/>
    </row>
    <row r="104" spans="1:26">
      <c r="A104" s="118"/>
      <c r="B104" s="78"/>
      <c r="C104" s="131"/>
      <c r="D104" s="78"/>
      <c r="E104" s="120"/>
      <c r="F104" s="15" t="s">
        <v>188</v>
      </c>
      <c r="G104" s="15"/>
      <c r="H104" s="15"/>
      <c r="I104" s="15"/>
      <c r="J104" s="15"/>
      <c r="K104" s="15"/>
      <c r="L104" s="15"/>
      <c r="M104" s="27" t="b">
        <v>1</v>
      </c>
      <c r="N104" s="27" t="str">
        <f t="shared" si="2"/>
        <v>1</v>
      </c>
      <c r="O104" s="27"/>
      <c r="P104" s="122"/>
      <c r="Q104" s="115"/>
      <c r="R104" s="115"/>
      <c r="S104" s="87"/>
      <c r="T104" s="112"/>
      <c r="U104" s="78"/>
      <c r="V104" s="95"/>
      <c r="W104" s="102"/>
      <c r="X104" s="102"/>
      <c r="Y104" s="78"/>
      <c r="Z104" s="78"/>
    </row>
    <row r="105" spans="1:26">
      <c r="A105" s="118"/>
      <c r="B105" s="78"/>
      <c r="C105" s="131"/>
      <c r="D105" s="78"/>
      <c r="E105" s="120"/>
      <c r="F105" s="15" t="s">
        <v>189</v>
      </c>
      <c r="G105" s="15"/>
      <c r="H105" s="15"/>
      <c r="I105" s="15"/>
      <c r="J105" s="15"/>
      <c r="K105" s="15"/>
      <c r="L105" s="15"/>
      <c r="M105" s="27" t="b">
        <v>1</v>
      </c>
      <c r="N105" s="27" t="str">
        <f t="shared" si="2"/>
        <v>1</v>
      </c>
      <c r="O105" s="27"/>
      <c r="P105" s="122"/>
      <c r="Q105" s="115"/>
      <c r="R105" s="115"/>
      <c r="S105" s="87"/>
      <c r="T105" s="112"/>
      <c r="U105" s="78"/>
      <c r="V105" s="95"/>
      <c r="W105" s="102"/>
      <c r="X105" s="102"/>
      <c r="Y105" s="78"/>
      <c r="Z105" s="78"/>
    </row>
    <row r="106" spans="1:26">
      <c r="A106" s="118"/>
      <c r="B106" s="78"/>
      <c r="C106" s="131"/>
      <c r="D106" s="78"/>
      <c r="E106" s="13">
        <v>2</v>
      </c>
      <c r="F106" s="42" t="s">
        <v>190</v>
      </c>
      <c r="G106" s="42"/>
      <c r="H106" s="42"/>
      <c r="I106" s="42"/>
      <c r="J106" s="42"/>
      <c r="K106" s="42"/>
      <c r="L106" s="42"/>
      <c r="M106" s="44" t="b">
        <v>1</v>
      </c>
      <c r="N106" s="44" t="str">
        <f t="shared" si="2"/>
        <v>1</v>
      </c>
      <c r="O106" s="44"/>
      <c r="P106" s="122"/>
      <c r="Q106" s="115"/>
      <c r="R106" s="115"/>
      <c r="S106" s="87"/>
      <c r="T106" s="112"/>
      <c r="U106" s="78"/>
      <c r="V106" s="95"/>
      <c r="W106" s="102"/>
      <c r="X106" s="102"/>
      <c r="Y106" s="78"/>
      <c r="Z106" s="78"/>
    </row>
    <row r="107" spans="1:26">
      <c r="A107" s="118"/>
      <c r="B107" s="78"/>
      <c r="C107" s="131"/>
      <c r="D107" s="78"/>
      <c r="E107" s="13">
        <v>3</v>
      </c>
      <c r="F107" s="47" t="s">
        <v>191</v>
      </c>
      <c r="G107" s="47"/>
      <c r="H107" s="47"/>
      <c r="I107" s="47"/>
      <c r="J107" s="47"/>
      <c r="K107" s="47"/>
      <c r="L107" s="47"/>
      <c r="M107" s="54" t="b">
        <v>1</v>
      </c>
      <c r="N107" s="54" t="str">
        <f t="shared" si="2"/>
        <v>1</v>
      </c>
      <c r="O107" s="54"/>
      <c r="P107" s="122"/>
      <c r="Q107" s="115"/>
      <c r="R107" s="115"/>
      <c r="S107" s="87"/>
      <c r="T107" s="112"/>
      <c r="U107" s="78"/>
      <c r="V107" s="95"/>
      <c r="W107" s="102"/>
      <c r="X107" s="102"/>
      <c r="Y107" s="78"/>
      <c r="Z107" s="78"/>
    </row>
    <row r="108" spans="1:26">
      <c r="A108" s="118"/>
      <c r="B108" s="78"/>
      <c r="C108" s="131"/>
      <c r="D108" s="78"/>
      <c r="E108" s="114">
        <v>4</v>
      </c>
      <c r="F108" s="42" t="s">
        <v>192</v>
      </c>
      <c r="G108" s="43"/>
      <c r="H108" s="43"/>
      <c r="I108" s="43"/>
      <c r="J108" s="43"/>
      <c r="K108" s="43"/>
      <c r="L108" s="124"/>
      <c r="M108" s="125" t="b">
        <v>1</v>
      </c>
      <c r="N108" s="44" t="str">
        <f t="shared" si="2"/>
        <v>1</v>
      </c>
      <c r="O108" s="44"/>
      <c r="P108" s="122"/>
      <c r="Q108" s="115"/>
      <c r="R108" s="115"/>
      <c r="S108" s="87"/>
      <c r="T108" s="112"/>
      <c r="U108" s="78"/>
      <c r="V108" s="95"/>
      <c r="W108" s="102"/>
      <c r="X108" s="102"/>
      <c r="Y108" s="78"/>
      <c r="Z108" s="78"/>
    </row>
    <row r="109" spans="1:26">
      <c r="A109" s="118"/>
      <c r="B109" s="78"/>
      <c r="C109" s="131"/>
      <c r="D109" s="78"/>
      <c r="E109" s="115"/>
      <c r="F109" s="15" t="s">
        <v>193</v>
      </c>
      <c r="G109" s="27"/>
      <c r="H109" s="27"/>
      <c r="I109" s="27"/>
      <c r="J109" s="27"/>
      <c r="K109" s="27"/>
      <c r="L109" s="125"/>
      <c r="M109" s="125"/>
      <c r="N109" s="27" t="str">
        <f t="shared" si="2"/>
        <v>0</v>
      </c>
      <c r="O109" s="27"/>
      <c r="P109" s="122"/>
      <c r="Q109" s="115"/>
      <c r="R109" s="115"/>
      <c r="S109" s="87"/>
      <c r="T109" s="112"/>
      <c r="U109" s="78"/>
      <c r="V109" s="95"/>
      <c r="W109" s="102"/>
      <c r="X109" s="102"/>
      <c r="Y109" s="78"/>
      <c r="Z109" s="78"/>
    </row>
    <row r="110" spans="1:26">
      <c r="A110" s="118"/>
      <c r="B110" s="78"/>
      <c r="C110" s="131"/>
      <c r="D110" s="78"/>
      <c r="E110" s="115"/>
      <c r="F110" s="15" t="s">
        <v>194</v>
      </c>
      <c r="G110" s="27"/>
      <c r="H110" s="27"/>
      <c r="I110" s="27"/>
      <c r="J110" s="27"/>
      <c r="K110" s="27"/>
      <c r="L110" s="125"/>
      <c r="M110" s="125"/>
      <c r="N110" s="27" t="str">
        <f t="shared" si="2"/>
        <v>0</v>
      </c>
      <c r="O110" s="27"/>
      <c r="P110" s="122"/>
      <c r="Q110" s="115"/>
      <c r="R110" s="115"/>
      <c r="S110" s="87"/>
      <c r="T110" s="112"/>
      <c r="U110" s="78"/>
      <c r="V110" s="95"/>
      <c r="W110" s="102"/>
      <c r="X110" s="102"/>
      <c r="Y110" s="78"/>
      <c r="Z110" s="78"/>
    </row>
    <row r="111" spans="1:26">
      <c r="A111" s="118"/>
      <c r="B111" s="78"/>
      <c r="C111" s="131"/>
      <c r="D111" s="78"/>
      <c r="E111" s="115"/>
      <c r="F111" s="15" t="s">
        <v>195</v>
      </c>
      <c r="G111" s="27"/>
      <c r="H111" s="27"/>
      <c r="I111" s="27"/>
      <c r="J111" s="27"/>
      <c r="K111" s="27"/>
      <c r="L111" s="125"/>
      <c r="M111" s="125"/>
      <c r="N111" s="27" t="str">
        <f t="shared" si="2"/>
        <v>0</v>
      </c>
      <c r="O111" s="27"/>
      <c r="P111" s="122"/>
      <c r="Q111" s="115"/>
      <c r="R111" s="115"/>
      <c r="S111" s="87"/>
      <c r="T111" s="112"/>
      <c r="U111" s="78"/>
      <c r="V111" s="95"/>
      <c r="W111" s="102"/>
      <c r="X111" s="102"/>
      <c r="Y111" s="78"/>
      <c r="Z111" s="78"/>
    </row>
    <row r="112" spans="1:26">
      <c r="A112" s="118"/>
      <c r="B112" s="78"/>
      <c r="C112" s="131"/>
      <c r="D112" s="78"/>
      <c r="E112" s="115"/>
      <c r="F112" s="15" t="s">
        <v>196</v>
      </c>
      <c r="G112" s="27"/>
      <c r="H112" s="27"/>
      <c r="I112" s="27"/>
      <c r="J112" s="27"/>
      <c r="K112" s="27"/>
      <c r="L112" s="125"/>
      <c r="M112" s="125"/>
      <c r="N112" s="27" t="str">
        <f t="shared" si="2"/>
        <v>0</v>
      </c>
      <c r="O112" s="27"/>
      <c r="P112" s="122"/>
      <c r="Q112" s="115"/>
      <c r="R112" s="115"/>
      <c r="S112" s="87"/>
      <c r="T112" s="112"/>
      <c r="U112" s="78"/>
      <c r="V112" s="95"/>
      <c r="W112" s="102"/>
      <c r="X112" s="102"/>
      <c r="Y112" s="78"/>
      <c r="Z112" s="78"/>
    </row>
    <row r="113" spans="1:26">
      <c r="A113" s="118"/>
      <c r="B113" s="78"/>
      <c r="C113" s="131"/>
      <c r="D113" s="78"/>
      <c r="E113" s="116"/>
      <c r="F113" s="15" t="s">
        <v>197</v>
      </c>
      <c r="G113" s="21"/>
      <c r="H113" s="21"/>
      <c r="I113" s="21"/>
      <c r="J113" s="21"/>
      <c r="K113" s="21"/>
      <c r="L113" s="126"/>
      <c r="M113" s="125"/>
      <c r="N113" s="27" t="str">
        <f t="shared" si="2"/>
        <v>0</v>
      </c>
      <c r="O113" s="27"/>
      <c r="P113" s="122"/>
      <c r="Q113" s="115"/>
      <c r="R113" s="115"/>
      <c r="S113" s="87"/>
      <c r="T113" s="112"/>
      <c r="U113" s="78"/>
      <c r="V113" s="95"/>
      <c r="W113" s="102"/>
      <c r="X113" s="102"/>
      <c r="Y113" s="78"/>
      <c r="Z113" s="78"/>
    </row>
    <row r="114" spans="1:26" ht="43.5">
      <c r="A114" s="118"/>
      <c r="B114" s="78"/>
      <c r="C114" s="131"/>
      <c r="D114" s="79"/>
      <c r="E114" s="13">
        <v>5</v>
      </c>
      <c r="F114" s="42" t="s">
        <v>198</v>
      </c>
      <c r="G114" s="42"/>
      <c r="H114" s="42"/>
      <c r="I114" s="42"/>
      <c r="J114" s="42"/>
      <c r="K114" s="42"/>
      <c r="L114" s="42"/>
      <c r="M114" s="55" t="b">
        <v>1</v>
      </c>
      <c r="N114" s="55" t="str">
        <f t="shared" si="2"/>
        <v>1</v>
      </c>
      <c r="O114" s="55"/>
      <c r="P114" s="123"/>
      <c r="Q114" s="116"/>
      <c r="R114" s="116"/>
      <c r="S114" s="88"/>
      <c r="T114" s="113"/>
      <c r="U114" s="79"/>
      <c r="V114" s="96"/>
      <c r="W114" s="103"/>
      <c r="X114" s="103"/>
      <c r="Y114" s="79"/>
      <c r="Z114" s="79"/>
    </row>
    <row r="115" spans="1:26">
      <c r="A115" s="118"/>
      <c r="B115" s="78"/>
      <c r="C115" s="23"/>
      <c r="D115" s="19"/>
      <c r="E115" s="13"/>
      <c r="F115" s="42"/>
      <c r="G115" s="42"/>
      <c r="H115" s="42"/>
      <c r="I115" s="42"/>
      <c r="J115" s="42"/>
      <c r="K115" s="42"/>
      <c r="L115" s="42"/>
      <c r="M115" s="44"/>
      <c r="N115" s="44"/>
      <c r="O115" s="44"/>
      <c r="P115" s="29"/>
      <c r="Q115" s="38"/>
      <c r="R115" s="38"/>
      <c r="S115" s="72"/>
      <c r="T115" s="73"/>
      <c r="U115" s="39"/>
      <c r="V115" s="58"/>
      <c r="W115" s="58"/>
      <c r="X115" s="58"/>
      <c r="Y115" s="39"/>
      <c r="Z115" s="40"/>
    </row>
    <row r="116" spans="1:26" ht="29.25" customHeight="1">
      <c r="A116" s="118"/>
      <c r="B116" s="78"/>
      <c r="C116" s="117" t="s">
        <v>199</v>
      </c>
      <c r="D116" s="92" t="s">
        <v>200</v>
      </c>
      <c r="E116" s="13">
        <v>1</v>
      </c>
      <c r="F116" s="15" t="s">
        <v>201</v>
      </c>
      <c r="G116" s="15"/>
      <c r="H116" s="15"/>
      <c r="I116" s="15"/>
      <c r="J116" s="15"/>
      <c r="K116" s="15"/>
      <c r="L116" s="15"/>
      <c r="M116" s="30" t="b">
        <v>1</v>
      </c>
      <c r="N116" s="30" t="str">
        <f t="shared" si="2"/>
        <v>1</v>
      </c>
      <c r="O116" s="30">
        <f>N116+N117+N118+N119</f>
        <v>4</v>
      </c>
      <c r="P116" s="121">
        <f>O116/4</f>
        <v>1</v>
      </c>
      <c r="Q116" s="114">
        <v>10</v>
      </c>
      <c r="R116" s="114" t="b">
        <f>IF(U120="v",0.6,IF(V120="v",0.7,IF(W120="v",0.8,IF(X120="v",0.9,IF(Y120="v",1)))))</f>
        <v>0</v>
      </c>
      <c r="S116" s="75"/>
      <c r="T116" s="111">
        <f>Q116*S117</f>
        <v>10</v>
      </c>
      <c r="U116" s="92" t="s">
        <v>169</v>
      </c>
      <c r="V116" s="92" t="s">
        <v>202</v>
      </c>
      <c r="W116" s="92" t="s">
        <v>203</v>
      </c>
      <c r="X116" s="92" t="s">
        <v>204</v>
      </c>
      <c r="Y116" s="92" t="s">
        <v>205</v>
      </c>
      <c r="Z116" s="77" t="s">
        <v>255</v>
      </c>
    </row>
    <row r="117" spans="1:26" ht="43.5">
      <c r="A117" s="118"/>
      <c r="B117" s="78"/>
      <c r="C117" s="118"/>
      <c r="D117" s="78"/>
      <c r="E117" s="13">
        <v>2</v>
      </c>
      <c r="F117" s="15" t="s">
        <v>206</v>
      </c>
      <c r="G117" s="15"/>
      <c r="H117" s="15"/>
      <c r="I117" s="15"/>
      <c r="J117" s="15"/>
      <c r="K117" s="15"/>
      <c r="L117" s="15"/>
      <c r="M117" s="27" t="b">
        <v>1</v>
      </c>
      <c r="N117" s="27" t="str">
        <f t="shared" si="2"/>
        <v>1</v>
      </c>
      <c r="O117" s="27"/>
      <c r="P117" s="122"/>
      <c r="Q117" s="115"/>
      <c r="R117" s="115"/>
      <c r="S117" s="72">
        <v>1</v>
      </c>
      <c r="T117" s="112"/>
      <c r="U117" s="78"/>
      <c r="V117" s="78"/>
      <c r="W117" s="78"/>
      <c r="X117" s="95"/>
      <c r="Y117" s="95"/>
      <c r="Z117" s="78"/>
    </row>
    <row r="118" spans="1:26">
      <c r="A118" s="118"/>
      <c r="B118" s="78"/>
      <c r="C118" s="118"/>
      <c r="D118" s="78"/>
      <c r="E118" s="13">
        <v>3</v>
      </c>
      <c r="F118" s="15" t="s">
        <v>207</v>
      </c>
      <c r="G118" s="15"/>
      <c r="H118" s="15"/>
      <c r="I118" s="15"/>
      <c r="J118" s="15"/>
      <c r="K118" s="15"/>
      <c r="L118" s="15"/>
      <c r="M118" s="27" t="b">
        <v>1</v>
      </c>
      <c r="N118" s="27" t="str">
        <f t="shared" si="2"/>
        <v>1</v>
      </c>
      <c r="O118" s="27"/>
      <c r="P118" s="122"/>
      <c r="Q118" s="115"/>
      <c r="R118" s="115"/>
      <c r="S118" s="72"/>
      <c r="T118" s="112"/>
      <c r="U118" s="78"/>
      <c r="V118" s="78"/>
      <c r="W118" s="78"/>
      <c r="X118" s="95"/>
      <c r="Y118" s="95"/>
      <c r="Z118" s="78"/>
    </row>
    <row r="119" spans="1:26">
      <c r="A119" s="119"/>
      <c r="B119" s="79"/>
      <c r="C119" s="119"/>
      <c r="D119" s="79"/>
      <c r="E119" s="13">
        <v>4</v>
      </c>
      <c r="F119" s="15" t="s">
        <v>208</v>
      </c>
      <c r="G119" s="15"/>
      <c r="H119" s="15"/>
      <c r="I119" s="15"/>
      <c r="J119" s="15"/>
      <c r="K119" s="15"/>
      <c r="L119" s="15"/>
      <c r="M119" s="21" t="b">
        <v>1</v>
      </c>
      <c r="N119" s="21" t="str">
        <f t="shared" si="2"/>
        <v>1</v>
      </c>
      <c r="O119" s="21"/>
      <c r="P119" s="123"/>
      <c r="Q119" s="116"/>
      <c r="R119" s="116"/>
      <c r="S119" s="76"/>
      <c r="T119" s="113"/>
      <c r="U119" s="79"/>
      <c r="V119" s="79"/>
      <c r="W119" s="79"/>
      <c r="X119" s="96"/>
      <c r="Y119" s="96"/>
      <c r="Z119" s="79"/>
    </row>
    <row r="120" spans="1:26">
      <c r="A120" s="18"/>
      <c r="B120" s="19"/>
      <c r="C120" s="25"/>
      <c r="D120" s="19"/>
      <c r="E120" s="13"/>
      <c r="F120" s="15"/>
      <c r="G120" s="15"/>
      <c r="H120" s="15"/>
      <c r="I120" s="15"/>
      <c r="J120" s="15"/>
      <c r="K120" s="15"/>
      <c r="L120" s="15"/>
      <c r="M120" s="27"/>
      <c r="N120" s="27"/>
      <c r="O120" s="27"/>
      <c r="P120" s="29"/>
      <c r="Q120" s="38"/>
      <c r="R120" s="38"/>
      <c r="S120" s="72"/>
      <c r="T120" s="73"/>
      <c r="U120" s="39"/>
      <c r="V120" s="39"/>
      <c r="W120" s="39"/>
      <c r="X120" s="58"/>
      <c r="Y120" s="58"/>
      <c r="Z120" s="40"/>
    </row>
    <row r="121" spans="1:26" ht="88.5" customHeight="1">
      <c r="A121" s="117" t="s">
        <v>209</v>
      </c>
      <c r="B121" s="92" t="s">
        <v>210</v>
      </c>
      <c r="C121" s="131" t="s">
        <v>211</v>
      </c>
      <c r="D121" s="92" t="s">
        <v>212</v>
      </c>
      <c r="E121" s="13">
        <v>1</v>
      </c>
      <c r="F121" s="14" t="s">
        <v>213</v>
      </c>
      <c r="G121" s="14"/>
      <c r="H121" s="14"/>
      <c r="I121" s="14"/>
      <c r="J121" s="14"/>
      <c r="K121" s="14"/>
      <c r="L121" s="14"/>
      <c r="M121" s="31" t="b">
        <v>1</v>
      </c>
      <c r="N121" s="31" t="str">
        <f t="shared" si="2"/>
        <v>1</v>
      </c>
      <c r="O121" s="31">
        <f>N121+N122</f>
        <v>1</v>
      </c>
      <c r="P121" s="121">
        <f>O121/2</f>
        <v>0.5</v>
      </c>
      <c r="Q121" s="114">
        <v>5</v>
      </c>
      <c r="R121" s="114" t="b">
        <f>IF(U123="v",0.6,IF(V123="v",0.7,IF(W123="v",0.8,IF(X123="v",0.9,IF(Y123="v",1)))))</f>
        <v>0</v>
      </c>
      <c r="S121" s="86">
        <v>0.8</v>
      </c>
      <c r="T121" s="111">
        <f>Q121*S121</f>
        <v>4</v>
      </c>
      <c r="U121" s="92" t="s">
        <v>214</v>
      </c>
      <c r="V121" s="92" t="s">
        <v>215</v>
      </c>
      <c r="W121" s="92" t="s">
        <v>216</v>
      </c>
      <c r="X121" s="92" t="s">
        <v>217</v>
      </c>
      <c r="Y121" s="92" t="s">
        <v>218</v>
      </c>
      <c r="Z121" s="77" t="s">
        <v>256</v>
      </c>
    </row>
    <row r="122" spans="1:26" ht="36.75" customHeight="1">
      <c r="A122" s="118"/>
      <c r="B122" s="78"/>
      <c r="C122" s="131"/>
      <c r="D122" s="79"/>
      <c r="E122" s="13">
        <v>2</v>
      </c>
      <c r="F122" s="15" t="s">
        <v>219</v>
      </c>
      <c r="G122" s="15"/>
      <c r="H122" s="15"/>
      <c r="I122" s="15"/>
      <c r="J122" s="15"/>
      <c r="K122" s="15"/>
      <c r="L122" s="15"/>
      <c r="M122" s="21" t="b">
        <v>0</v>
      </c>
      <c r="N122" s="21" t="str">
        <f t="shared" si="2"/>
        <v>0</v>
      </c>
      <c r="O122" s="21"/>
      <c r="P122" s="123"/>
      <c r="Q122" s="116"/>
      <c r="R122" s="116"/>
      <c r="S122" s="88"/>
      <c r="T122" s="113"/>
      <c r="U122" s="79"/>
      <c r="V122" s="96"/>
      <c r="W122" s="96"/>
      <c r="X122" s="96"/>
      <c r="Y122" s="79"/>
      <c r="Z122" s="79"/>
    </row>
    <row r="123" spans="1:26">
      <c r="A123" s="118"/>
      <c r="B123" s="78"/>
      <c r="C123" s="18"/>
      <c r="D123" s="19"/>
      <c r="E123" s="13"/>
      <c r="F123" s="15"/>
      <c r="G123" s="15"/>
      <c r="H123" s="15"/>
      <c r="I123" s="15"/>
      <c r="J123" s="15"/>
      <c r="K123" s="15"/>
      <c r="L123" s="15"/>
      <c r="M123" s="27"/>
      <c r="N123" s="27"/>
      <c r="O123" s="27"/>
      <c r="P123" s="29"/>
      <c r="Q123" s="38"/>
      <c r="R123" s="38"/>
      <c r="S123" s="72"/>
      <c r="T123" s="73"/>
      <c r="U123" s="39"/>
      <c r="V123" s="58"/>
      <c r="W123" s="58"/>
      <c r="X123" s="58"/>
      <c r="Y123" s="39"/>
      <c r="Z123" s="40"/>
    </row>
    <row r="124" spans="1:26" ht="43.5">
      <c r="A124" s="118"/>
      <c r="B124" s="78"/>
      <c r="C124" s="118" t="s">
        <v>220</v>
      </c>
      <c r="D124" s="92" t="s">
        <v>221</v>
      </c>
      <c r="E124" s="13">
        <v>1</v>
      </c>
      <c r="F124" s="48" t="s">
        <v>222</v>
      </c>
      <c r="G124" s="48"/>
      <c r="H124" s="48"/>
      <c r="I124" s="48"/>
      <c r="J124" s="48"/>
      <c r="K124" s="48"/>
      <c r="L124" s="48"/>
      <c r="M124" s="56" t="b">
        <v>1</v>
      </c>
      <c r="N124" s="56" t="str">
        <f t="shared" si="2"/>
        <v>1</v>
      </c>
      <c r="O124" s="56">
        <f>N124+N125+N126+N127</f>
        <v>3</v>
      </c>
      <c r="P124" s="121">
        <f>O124/4</f>
        <v>0.75</v>
      </c>
      <c r="Q124" s="114">
        <v>10</v>
      </c>
      <c r="R124" s="105" t="b">
        <f>IF(U128="v",0.6,IF(V128="v",0.7,IF(W128="v",0.8,IF(X128="v",0.9,IF(Y128="v",1)))))</f>
        <v>0</v>
      </c>
      <c r="S124" s="138">
        <v>0.8</v>
      </c>
      <c r="T124" s="111">
        <f>Q124*S124</f>
        <v>8</v>
      </c>
      <c r="U124" s="92" t="s">
        <v>223</v>
      </c>
      <c r="V124" s="92" t="s">
        <v>224</v>
      </c>
      <c r="W124" s="92" t="s">
        <v>225</v>
      </c>
      <c r="X124" s="92" t="s">
        <v>226</v>
      </c>
      <c r="Y124" s="92" t="s">
        <v>227</v>
      </c>
      <c r="Z124" s="77" t="s">
        <v>257</v>
      </c>
    </row>
    <row r="125" spans="1:26" ht="29">
      <c r="A125" s="118"/>
      <c r="B125" s="78"/>
      <c r="C125" s="118"/>
      <c r="D125" s="78"/>
      <c r="E125" s="13">
        <v>2</v>
      </c>
      <c r="F125" s="15" t="s">
        <v>228</v>
      </c>
      <c r="G125" s="15"/>
      <c r="H125" s="15"/>
      <c r="I125" s="15"/>
      <c r="J125" s="15"/>
      <c r="K125" s="15"/>
      <c r="L125" s="15"/>
      <c r="M125" s="27" t="b">
        <v>1</v>
      </c>
      <c r="N125" s="27" t="str">
        <f t="shared" si="2"/>
        <v>1</v>
      </c>
      <c r="O125" s="27"/>
      <c r="P125" s="122"/>
      <c r="Q125" s="115"/>
      <c r="R125" s="106"/>
      <c r="S125" s="139"/>
      <c r="T125" s="112"/>
      <c r="U125" s="78"/>
      <c r="V125" s="78"/>
      <c r="W125" s="78"/>
      <c r="X125" s="78"/>
      <c r="Y125" s="78"/>
      <c r="Z125" s="78"/>
    </row>
    <row r="126" spans="1:26" ht="30" customHeight="1">
      <c r="A126" s="118"/>
      <c r="B126" s="78"/>
      <c r="C126" s="118"/>
      <c r="D126" s="78"/>
      <c r="E126" s="13">
        <v>3</v>
      </c>
      <c r="F126" s="15" t="s">
        <v>229</v>
      </c>
      <c r="G126" s="15"/>
      <c r="H126" s="15"/>
      <c r="I126" s="15"/>
      <c r="J126" s="15"/>
      <c r="K126" s="15"/>
      <c r="L126" s="15"/>
      <c r="M126" s="27" t="b">
        <v>1</v>
      </c>
      <c r="N126" s="27" t="str">
        <f t="shared" si="2"/>
        <v>1</v>
      </c>
      <c r="O126" s="27"/>
      <c r="P126" s="122"/>
      <c r="Q126" s="115"/>
      <c r="R126" s="106"/>
      <c r="S126" s="139"/>
      <c r="T126" s="112"/>
      <c r="U126" s="78"/>
      <c r="V126" s="78"/>
      <c r="W126" s="78"/>
      <c r="X126" s="78"/>
      <c r="Y126" s="78"/>
      <c r="Z126" s="78"/>
    </row>
    <row r="127" spans="1:26" ht="31.5" customHeight="1">
      <c r="A127" s="119"/>
      <c r="B127" s="79"/>
      <c r="C127" s="119"/>
      <c r="D127" s="79"/>
      <c r="E127" s="13">
        <v>4</v>
      </c>
      <c r="F127" s="48" t="s">
        <v>230</v>
      </c>
      <c r="G127" s="48"/>
      <c r="H127" s="48"/>
      <c r="I127" s="48"/>
      <c r="J127" s="48"/>
      <c r="K127" s="48"/>
      <c r="L127" s="48"/>
      <c r="M127" s="57" t="b">
        <v>0</v>
      </c>
      <c r="N127" s="57" t="str">
        <f t="shared" si="2"/>
        <v>0</v>
      </c>
      <c r="O127" s="57"/>
      <c r="P127" s="123"/>
      <c r="Q127" s="116"/>
      <c r="R127" s="107"/>
      <c r="S127" s="140"/>
      <c r="T127" s="113"/>
      <c r="U127" s="79"/>
      <c r="V127" s="79"/>
      <c r="W127" s="79"/>
      <c r="X127" s="79"/>
      <c r="Y127" s="79"/>
      <c r="Z127" s="79"/>
    </row>
    <row r="128" spans="1:26">
      <c r="A128" s="11"/>
      <c r="B128" s="12"/>
      <c r="C128" s="11"/>
      <c r="D128" s="12"/>
      <c r="E128" s="13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26"/>
      <c r="Q128" s="13"/>
      <c r="R128" s="13"/>
      <c r="S128" s="70"/>
      <c r="T128" s="71"/>
      <c r="U128" s="35"/>
      <c r="V128" s="35"/>
      <c r="W128" s="35"/>
      <c r="X128" s="35"/>
      <c r="Y128" s="35"/>
      <c r="Z128" s="40"/>
    </row>
    <row r="129" spans="1:25">
      <c r="A129" s="4"/>
      <c r="B129" s="4"/>
      <c r="C129" s="4"/>
      <c r="D129" s="8"/>
      <c r="E129" s="6"/>
      <c r="Q129" s="59">
        <f>SUM(Q7:Q127)</f>
        <v>100</v>
      </c>
      <c r="T129" s="60">
        <f>SUM(T7:T127)</f>
        <v>92.5</v>
      </c>
      <c r="U129" s="1"/>
      <c r="V129" s="1"/>
      <c r="W129" s="1"/>
      <c r="X129" s="1"/>
      <c r="Y129" s="1"/>
    </row>
    <row r="130" spans="1:25">
      <c r="A130" s="4"/>
      <c r="B130" s="4"/>
      <c r="C130" s="4"/>
      <c r="D130" s="8"/>
      <c r="E130" s="6"/>
      <c r="Q130" s="61"/>
      <c r="T130" s="62"/>
    </row>
    <row r="131" spans="1:25">
      <c r="A131" s="4"/>
      <c r="B131" s="4"/>
      <c r="C131" s="4"/>
      <c r="D131" s="8"/>
      <c r="E131" s="6"/>
      <c r="Q131" s="61"/>
      <c r="T131" s="62"/>
    </row>
    <row r="132" spans="1:25">
      <c r="T132" s="63" t="s">
        <v>231</v>
      </c>
      <c r="U132" s="64" t="s">
        <v>1</v>
      </c>
      <c r="V132" s="65" t="s">
        <v>232</v>
      </c>
    </row>
    <row r="133" spans="1:25">
      <c r="T133" s="69">
        <v>1</v>
      </c>
      <c r="U133" s="66" t="s">
        <v>233</v>
      </c>
      <c r="V133" s="67">
        <f>SUM(T7:T40)</f>
        <v>24.5</v>
      </c>
    </row>
    <row r="134" spans="1:25">
      <c r="T134" s="69">
        <v>2</v>
      </c>
      <c r="U134" s="66" t="s">
        <v>234</v>
      </c>
      <c r="V134" s="67">
        <f>SUM(T42:T55)</f>
        <v>13.5</v>
      </c>
    </row>
    <row r="135" spans="1:25">
      <c r="T135" s="69">
        <v>3</v>
      </c>
      <c r="U135" s="66" t="s">
        <v>235</v>
      </c>
      <c r="V135" s="67">
        <f>SUM(T57:T88)</f>
        <v>24</v>
      </c>
    </row>
    <row r="136" spans="1:25">
      <c r="A136" s="4"/>
      <c r="B136" s="4"/>
      <c r="C136" s="4"/>
      <c r="D136" s="8"/>
      <c r="E136" s="6"/>
      <c r="T136" s="69">
        <v>4</v>
      </c>
      <c r="U136" s="66" t="s">
        <v>236</v>
      </c>
      <c r="V136" s="67">
        <f>SUM(T90:T119)</f>
        <v>18.5</v>
      </c>
    </row>
    <row r="137" spans="1:25">
      <c r="A137" s="4"/>
      <c r="B137" s="4"/>
      <c r="C137" s="4"/>
      <c r="D137" s="8"/>
      <c r="E137" s="6"/>
      <c r="T137" s="69">
        <v>5</v>
      </c>
      <c r="U137" s="66" t="s">
        <v>237</v>
      </c>
      <c r="V137" s="67">
        <f>SUM(T121:T127)</f>
        <v>12</v>
      </c>
    </row>
    <row r="138" spans="1:25">
      <c r="A138" s="4"/>
      <c r="B138" s="4"/>
      <c r="C138" s="4"/>
      <c r="D138" s="8"/>
      <c r="E138" s="6"/>
      <c r="Q138" s="61"/>
      <c r="T138" s="62"/>
      <c r="V138" s="68">
        <f>SUM(V133:V137)</f>
        <v>92.5</v>
      </c>
    </row>
    <row r="139" spans="1:25">
      <c r="A139" s="4"/>
      <c r="B139" s="4"/>
      <c r="C139" s="4"/>
      <c r="D139" s="8"/>
      <c r="E139" s="6"/>
      <c r="Q139" s="61"/>
      <c r="T139" s="62"/>
    </row>
    <row r="140" spans="1:25">
      <c r="A140" s="4"/>
      <c r="B140" s="4"/>
      <c r="C140" s="4"/>
      <c r="D140" s="8"/>
      <c r="E140" s="6"/>
      <c r="Q140" s="61"/>
      <c r="T140" s="62"/>
    </row>
    <row r="141" spans="1:25">
      <c r="A141" s="4"/>
      <c r="B141" s="4"/>
      <c r="C141" s="4"/>
      <c r="D141" s="8"/>
      <c r="E141" s="6"/>
      <c r="Q141" s="61"/>
      <c r="T141" s="62"/>
    </row>
    <row r="142" spans="1:25">
      <c r="A142" s="4"/>
      <c r="B142" s="4"/>
      <c r="C142" s="4"/>
      <c r="D142" s="8"/>
      <c r="E142" s="6"/>
      <c r="Q142" s="61"/>
      <c r="T142" s="62"/>
    </row>
    <row r="143" spans="1:25">
      <c r="A143" s="4"/>
      <c r="B143" s="4"/>
      <c r="C143" s="4"/>
      <c r="D143" s="8"/>
      <c r="E143" s="6"/>
      <c r="Q143" s="61"/>
      <c r="T143" s="62"/>
    </row>
    <row r="144" spans="1:25">
      <c r="A144" s="4"/>
      <c r="B144" s="4"/>
      <c r="C144" s="4"/>
      <c r="D144" s="8"/>
      <c r="E144" s="6"/>
      <c r="Q144" s="61"/>
      <c r="T144" s="62"/>
    </row>
    <row r="145" spans="1:20">
      <c r="A145" s="4"/>
      <c r="B145" s="4"/>
      <c r="C145" s="4"/>
      <c r="D145" s="8"/>
      <c r="E145" s="6"/>
      <c r="Q145" s="61"/>
      <c r="T145" s="62"/>
    </row>
    <row r="146" spans="1:20">
      <c r="A146" s="4"/>
      <c r="B146" s="4"/>
      <c r="C146" s="4"/>
      <c r="D146" s="8"/>
      <c r="E146" s="6"/>
      <c r="Q146" s="61"/>
      <c r="T146" s="62"/>
    </row>
    <row r="147" spans="1:20">
      <c r="A147" s="4"/>
      <c r="B147" s="4"/>
      <c r="C147" s="4"/>
      <c r="D147" s="8"/>
      <c r="E147" s="6"/>
      <c r="Q147" s="61"/>
      <c r="T147" s="62"/>
    </row>
    <row r="148" spans="1:20">
      <c r="A148" s="4"/>
      <c r="B148" s="4"/>
      <c r="C148" s="4"/>
      <c r="D148" s="8"/>
      <c r="E148" s="6"/>
      <c r="Q148" s="61"/>
      <c r="T148" s="62"/>
    </row>
    <row r="149" spans="1:20">
      <c r="A149" s="4"/>
      <c r="B149" s="4"/>
      <c r="C149" s="4"/>
      <c r="D149" s="8"/>
      <c r="E149" s="6"/>
      <c r="Q149" s="61"/>
      <c r="T149" s="62"/>
    </row>
    <row r="150" spans="1:20">
      <c r="A150" s="4"/>
      <c r="B150" s="4"/>
      <c r="C150" s="4"/>
      <c r="D150" s="8"/>
      <c r="E150" s="6"/>
      <c r="Q150" s="61"/>
      <c r="T150" s="62"/>
    </row>
    <row r="151" spans="1:20">
      <c r="A151" s="4"/>
      <c r="B151" s="4"/>
      <c r="C151" s="4"/>
      <c r="D151" s="8"/>
      <c r="E151" s="6"/>
      <c r="Q151" s="61"/>
      <c r="T151" s="62"/>
    </row>
    <row r="152" spans="1:20">
      <c r="A152" s="4"/>
      <c r="B152" s="4"/>
      <c r="C152" s="4"/>
      <c r="D152" s="8"/>
      <c r="E152" s="6"/>
      <c r="Q152" s="61"/>
      <c r="T152" s="62"/>
    </row>
    <row r="153" spans="1:20">
      <c r="A153" s="4"/>
      <c r="B153" s="4"/>
      <c r="C153" s="4"/>
      <c r="D153" s="8"/>
      <c r="E153" s="6"/>
      <c r="Q153" s="61"/>
      <c r="T153" s="62"/>
    </row>
    <row r="154" spans="1:20">
      <c r="A154" s="4"/>
      <c r="B154" s="4"/>
      <c r="C154" s="4"/>
      <c r="D154" s="8"/>
      <c r="E154" s="6"/>
      <c r="Q154" s="61"/>
      <c r="T154" s="62"/>
    </row>
    <row r="155" spans="1:20">
      <c r="A155" s="4"/>
      <c r="B155" s="4"/>
      <c r="C155" s="4"/>
      <c r="D155" s="8"/>
      <c r="E155" s="6"/>
      <c r="Q155" s="61"/>
      <c r="T155" s="62"/>
    </row>
    <row r="156" spans="1:20">
      <c r="A156" s="4"/>
      <c r="B156" s="4"/>
      <c r="C156" s="4"/>
      <c r="D156" s="8"/>
      <c r="E156" s="6"/>
      <c r="Q156" s="61"/>
      <c r="T156" s="62"/>
    </row>
    <row r="157" spans="1:20">
      <c r="A157" s="4"/>
      <c r="B157" s="4"/>
      <c r="C157" s="4"/>
      <c r="D157" s="8"/>
      <c r="E157" s="6"/>
      <c r="Q157" s="61"/>
      <c r="T157" s="62"/>
    </row>
    <row r="158" spans="1:20">
      <c r="A158" s="4"/>
      <c r="B158" s="4"/>
      <c r="C158" s="4"/>
      <c r="D158" s="8"/>
      <c r="E158" s="6"/>
      <c r="Q158" s="61"/>
      <c r="T158" s="62"/>
    </row>
    <row r="159" spans="1:20">
      <c r="A159" s="4"/>
      <c r="B159" s="4"/>
      <c r="C159" s="4"/>
      <c r="D159" s="8"/>
      <c r="E159" s="6"/>
      <c r="Q159" s="61"/>
      <c r="T159" s="62"/>
    </row>
    <row r="160" spans="1:20">
      <c r="A160" s="4"/>
      <c r="B160" s="4"/>
      <c r="C160" s="4"/>
      <c r="D160" s="8"/>
      <c r="E160" s="6"/>
      <c r="Q160" s="61"/>
      <c r="T160" s="62"/>
    </row>
    <row r="161" spans="1:20">
      <c r="A161" s="4"/>
      <c r="B161" s="4"/>
      <c r="C161" s="4"/>
      <c r="D161" s="8"/>
      <c r="E161" s="6"/>
      <c r="Q161" s="61"/>
      <c r="T161" s="62"/>
    </row>
    <row r="162" spans="1:20">
      <c r="A162" s="4"/>
      <c r="B162" s="4"/>
      <c r="C162" s="4"/>
      <c r="D162" s="8"/>
      <c r="E162" s="6"/>
      <c r="Q162" s="61"/>
      <c r="T162" s="62"/>
    </row>
    <row r="163" spans="1:20">
      <c r="A163" s="4"/>
      <c r="B163" s="4"/>
      <c r="C163" s="4"/>
      <c r="D163" s="8"/>
      <c r="E163" s="6"/>
      <c r="Q163" s="61"/>
      <c r="T163" s="62"/>
    </row>
    <row r="164" spans="1:20">
      <c r="A164" s="4"/>
      <c r="B164" s="4"/>
      <c r="C164" s="4"/>
      <c r="D164" s="8"/>
      <c r="E164" s="6"/>
      <c r="Q164" s="61"/>
      <c r="T164" s="62"/>
    </row>
    <row r="165" spans="1:20">
      <c r="A165" s="4"/>
      <c r="B165" s="4"/>
      <c r="C165" s="4"/>
      <c r="D165" s="8"/>
      <c r="E165" s="6"/>
      <c r="Q165" s="61"/>
      <c r="T165" s="62"/>
    </row>
    <row r="166" spans="1:20">
      <c r="A166" s="4"/>
      <c r="B166" s="4"/>
      <c r="C166" s="4"/>
      <c r="D166" s="8"/>
      <c r="E166" s="6"/>
      <c r="Q166" s="61"/>
      <c r="T166" s="62"/>
    </row>
    <row r="167" spans="1:20">
      <c r="A167" s="4"/>
      <c r="B167" s="4"/>
      <c r="C167" s="4"/>
      <c r="D167" s="8"/>
      <c r="E167" s="6"/>
      <c r="Q167" s="61"/>
      <c r="T167" s="62"/>
    </row>
    <row r="168" spans="1:20">
      <c r="A168" s="4"/>
      <c r="B168" s="4"/>
      <c r="C168" s="4"/>
      <c r="D168" s="8"/>
      <c r="E168" s="6"/>
      <c r="Q168" s="61"/>
      <c r="T168" s="62"/>
    </row>
    <row r="169" spans="1:20">
      <c r="A169" s="4"/>
      <c r="B169" s="4"/>
      <c r="C169" s="4"/>
      <c r="D169" s="8"/>
      <c r="E169" s="6"/>
      <c r="Q169" s="61"/>
      <c r="T169" s="62"/>
    </row>
    <row r="170" spans="1:20">
      <c r="A170" s="4"/>
      <c r="B170" s="4"/>
      <c r="C170" s="4"/>
      <c r="D170" s="8"/>
      <c r="E170" s="6"/>
      <c r="Q170" s="61"/>
      <c r="T170" s="62"/>
    </row>
    <row r="171" spans="1:20">
      <c r="A171" s="4"/>
      <c r="B171" s="4"/>
      <c r="C171" s="4"/>
      <c r="D171" s="8"/>
      <c r="E171" s="6"/>
      <c r="Q171" s="61"/>
      <c r="T171" s="62"/>
    </row>
    <row r="172" spans="1:20">
      <c r="A172" s="4"/>
      <c r="B172" s="4"/>
      <c r="C172" s="4"/>
      <c r="D172" s="8"/>
      <c r="E172" s="6"/>
      <c r="Q172" s="61"/>
      <c r="T172" s="62"/>
    </row>
    <row r="173" spans="1:20">
      <c r="A173" s="4"/>
      <c r="B173" s="4"/>
      <c r="C173" s="4"/>
      <c r="D173" s="8"/>
      <c r="E173" s="6"/>
      <c r="Q173" s="61"/>
      <c r="T173" s="62"/>
    </row>
    <row r="174" spans="1:20">
      <c r="A174" s="4"/>
      <c r="B174" s="4"/>
      <c r="C174" s="4"/>
      <c r="D174" s="8"/>
      <c r="E174" s="6"/>
      <c r="Q174" s="61"/>
      <c r="T174" s="62"/>
    </row>
    <row r="175" spans="1:20">
      <c r="A175" s="4"/>
      <c r="B175" s="4"/>
      <c r="C175" s="4"/>
      <c r="D175" s="8"/>
      <c r="E175" s="6"/>
      <c r="Q175" s="61"/>
      <c r="T175" s="62"/>
    </row>
    <row r="176" spans="1:20">
      <c r="A176" s="4"/>
      <c r="B176" s="4"/>
      <c r="C176" s="4"/>
      <c r="D176" s="8"/>
      <c r="E176" s="6"/>
      <c r="Q176" s="61"/>
      <c r="T176" s="62"/>
    </row>
    <row r="177" spans="1:20">
      <c r="A177" s="4"/>
      <c r="B177" s="4"/>
      <c r="C177" s="4"/>
      <c r="D177" s="8"/>
      <c r="E177" s="6"/>
      <c r="Q177" s="61"/>
      <c r="T177" s="62"/>
    </row>
    <row r="178" spans="1:20">
      <c r="A178" s="4"/>
      <c r="B178" s="4"/>
      <c r="C178" s="4"/>
      <c r="D178" s="8"/>
      <c r="E178" s="6"/>
      <c r="Q178" s="61"/>
      <c r="T178" s="62"/>
    </row>
    <row r="179" spans="1:20">
      <c r="A179" s="4"/>
      <c r="B179" s="4"/>
      <c r="C179" s="4"/>
      <c r="D179" s="8"/>
      <c r="E179" s="6"/>
      <c r="Q179" s="61"/>
      <c r="T179" s="62"/>
    </row>
    <row r="180" spans="1:20">
      <c r="A180" s="4"/>
      <c r="B180" s="4"/>
      <c r="C180" s="4"/>
      <c r="D180" s="8"/>
      <c r="E180" s="6"/>
      <c r="Q180" s="61"/>
      <c r="T180" s="62"/>
    </row>
    <row r="181" spans="1:20">
      <c r="A181" s="4"/>
      <c r="B181" s="4"/>
      <c r="C181" s="4"/>
      <c r="D181" s="8"/>
      <c r="E181" s="6"/>
      <c r="Q181" s="61"/>
      <c r="T181" s="62"/>
    </row>
    <row r="182" spans="1:20">
      <c r="A182" s="4"/>
      <c r="B182" s="4"/>
      <c r="C182" s="4"/>
      <c r="D182" s="8"/>
      <c r="E182" s="6"/>
      <c r="Q182" s="61"/>
      <c r="T182" s="62"/>
    </row>
    <row r="183" spans="1:20">
      <c r="A183" s="4"/>
      <c r="B183" s="4"/>
      <c r="C183" s="4"/>
      <c r="D183" s="8"/>
      <c r="E183" s="6"/>
      <c r="Q183" s="61"/>
      <c r="T183" s="62"/>
    </row>
    <row r="184" spans="1:20">
      <c r="A184" s="4"/>
      <c r="B184" s="4"/>
      <c r="C184" s="4"/>
      <c r="D184" s="8"/>
      <c r="E184" s="6"/>
      <c r="Q184" s="61"/>
      <c r="T184" s="62"/>
    </row>
    <row r="185" spans="1:20">
      <c r="A185" s="4"/>
      <c r="B185" s="4"/>
      <c r="C185" s="4"/>
      <c r="D185" s="8"/>
      <c r="E185" s="6"/>
      <c r="Q185" s="61"/>
      <c r="T185" s="62"/>
    </row>
    <row r="186" spans="1:20">
      <c r="A186" s="4"/>
      <c r="B186" s="4"/>
      <c r="C186" s="4"/>
      <c r="D186" s="8"/>
      <c r="E186" s="6"/>
      <c r="Q186" s="61"/>
      <c r="T186" s="62"/>
    </row>
    <row r="187" spans="1:20">
      <c r="A187" s="4"/>
      <c r="B187" s="4"/>
      <c r="C187" s="4"/>
      <c r="D187" s="8"/>
      <c r="E187" s="6"/>
      <c r="Q187" s="61"/>
      <c r="T187" s="62"/>
    </row>
    <row r="188" spans="1:20">
      <c r="A188" s="4"/>
      <c r="B188" s="4"/>
      <c r="C188" s="4"/>
      <c r="D188" s="8"/>
      <c r="E188" s="6"/>
      <c r="Q188" s="61"/>
      <c r="T188" s="62"/>
    </row>
    <row r="189" spans="1:20">
      <c r="A189" s="4"/>
      <c r="B189" s="4"/>
      <c r="C189" s="4"/>
      <c r="D189" s="8"/>
      <c r="E189" s="6"/>
      <c r="Q189" s="61"/>
      <c r="T189" s="62"/>
    </row>
  </sheetData>
  <mergeCells count="276">
    <mergeCell ref="S57:S60"/>
    <mergeCell ref="S62:S63"/>
    <mergeCell ref="S65:S66"/>
    <mergeCell ref="S68:S78"/>
    <mergeCell ref="S80:S88"/>
    <mergeCell ref="S90:S100"/>
    <mergeCell ref="S102:S114"/>
    <mergeCell ref="S121:S122"/>
    <mergeCell ref="S124:S127"/>
    <mergeCell ref="A3:AA3"/>
    <mergeCell ref="U5:Y5"/>
    <mergeCell ref="A5:A6"/>
    <mergeCell ref="A7:A40"/>
    <mergeCell ref="A42:A55"/>
    <mergeCell ref="A57:A88"/>
    <mergeCell ref="A90:A119"/>
    <mergeCell ref="A121:A127"/>
    <mergeCell ref="B5:B6"/>
    <mergeCell ref="B7:B40"/>
    <mergeCell ref="B42:B55"/>
    <mergeCell ref="B57:B88"/>
    <mergeCell ref="B90:B119"/>
    <mergeCell ref="B121:B127"/>
    <mergeCell ref="C7:C16"/>
    <mergeCell ref="C18:C22"/>
    <mergeCell ref="C24:C27"/>
    <mergeCell ref="C29:C35"/>
    <mergeCell ref="C37:C40"/>
    <mergeCell ref="C42:C46"/>
    <mergeCell ref="C48:C50"/>
    <mergeCell ref="C52:C55"/>
    <mergeCell ref="C57:C60"/>
    <mergeCell ref="C62:C63"/>
    <mergeCell ref="C65:C66"/>
    <mergeCell ref="C68:C78"/>
    <mergeCell ref="C80:C88"/>
    <mergeCell ref="C90:C100"/>
    <mergeCell ref="C102:C114"/>
    <mergeCell ref="C116:C119"/>
    <mergeCell ref="C121:C122"/>
    <mergeCell ref="C124:C127"/>
    <mergeCell ref="D7:D16"/>
    <mergeCell ref="D18:D22"/>
    <mergeCell ref="D24:D27"/>
    <mergeCell ref="D29:D35"/>
    <mergeCell ref="D37:D40"/>
    <mergeCell ref="D42:D46"/>
    <mergeCell ref="D48:D50"/>
    <mergeCell ref="D52:D55"/>
    <mergeCell ref="D57:D60"/>
    <mergeCell ref="D62:D63"/>
    <mergeCell ref="D65:D66"/>
    <mergeCell ref="D68:D78"/>
    <mergeCell ref="D80:D88"/>
    <mergeCell ref="D90:D100"/>
    <mergeCell ref="D102:D114"/>
    <mergeCell ref="D116:D119"/>
    <mergeCell ref="D121:D122"/>
    <mergeCell ref="D124:D127"/>
    <mergeCell ref="E5:E6"/>
    <mergeCell ref="E68:E72"/>
    <mergeCell ref="E73:E78"/>
    <mergeCell ref="E81:E84"/>
    <mergeCell ref="E85:E88"/>
    <mergeCell ref="E102:E105"/>
    <mergeCell ref="E108:E113"/>
    <mergeCell ref="F5:F6"/>
    <mergeCell ref="L68:L72"/>
    <mergeCell ref="L73:L78"/>
    <mergeCell ref="L81:L84"/>
    <mergeCell ref="L85:L88"/>
    <mergeCell ref="L108:L113"/>
    <mergeCell ref="M68:M72"/>
    <mergeCell ref="M73:M78"/>
    <mergeCell ref="M81:M84"/>
    <mergeCell ref="M85:M88"/>
    <mergeCell ref="M108:M113"/>
    <mergeCell ref="N68:N72"/>
    <mergeCell ref="N73:N78"/>
    <mergeCell ref="N81:N84"/>
    <mergeCell ref="N85:N88"/>
    <mergeCell ref="P7:P16"/>
    <mergeCell ref="P18:P22"/>
    <mergeCell ref="P24:P27"/>
    <mergeCell ref="P29:P35"/>
    <mergeCell ref="P37:P40"/>
    <mergeCell ref="P42:P46"/>
    <mergeCell ref="P48:P50"/>
    <mergeCell ref="P52:P55"/>
    <mergeCell ref="P57:P60"/>
    <mergeCell ref="P62:P63"/>
    <mergeCell ref="P65:P66"/>
    <mergeCell ref="P68:P78"/>
    <mergeCell ref="P80:P88"/>
    <mergeCell ref="P90:P100"/>
    <mergeCell ref="P102:P114"/>
    <mergeCell ref="P116:P119"/>
    <mergeCell ref="P121:P122"/>
    <mergeCell ref="P124:P127"/>
    <mergeCell ref="Q5:Q6"/>
    <mergeCell ref="Q7:Q16"/>
    <mergeCell ref="Q18:Q22"/>
    <mergeCell ref="Q24:Q27"/>
    <mergeCell ref="Q29:Q35"/>
    <mergeCell ref="Q37:Q40"/>
    <mergeCell ref="Q42:Q46"/>
    <mergeCell ref="Q48:Q50"/>
    <mergeCell ref="Q52:Q55"/>
    <mergeCell ref="Q57:Q60"/>
    <mergeCell ref="Q62:Q63"/>
    <mergeCell ref="Q65:Q66"/>
    <mergeCell ref="Q68:Q78"/>
    <mergeCell ref="Q80:Q88"/>
    <mergeCell ref="Q90:Q100"/>
    <mergeCell ref="Q102:Q114"/>
    <mergeCell ref="Q116:Q119"/>
    <mergeCell ref="Q121:Q122"/>
    <mergeCell ref="Q124:Q127"/>
    <mergeCell ref="R80:R88"/>
    <mergeCell ref="R90:R100"/>
    <mergeCell ref="R102:R114"/>
    <mergeCell ref="R116:R119"/>
    <mergeCell ref="R121:R122"/>
    <mergeCell ref="R5:R6"/>
    <mergeCell ref="R7:R16"/>
    <mergeCell ref="R18:R22"/>
    <mergeCell ref="R24:R27"/>
    <mergeCell ref="R29:R35"/>
    <mergeCell ref="R37:R40"/>
    <mergeCell ref="R42:R46"/>
    <mergeCell ref="R48:R50"/>
    <mergeCell ref="R52:R55"/>
    <mergeCell ref="R124:R127"/>
    <mergeCell ref="T5:T6"/>
    <mergeCell ref="T7:T16"/>
    <mergeCell ref="T18:T22"/>
    <mergeCell ref="T24:T27"/>
    <mergeCell ref="T29:T35"/>
    <mergeCell ref="T37:T40"/>
    <mergeCell ref="T42:T46"/>
    <mergeCell ref="T48:T50"/>
    <mergeCell ref="T52:T55"/>
    <mergeCell ref="T57:T60"/>
    <mergeCell ref="T62:T63"/>
    <mergeCell ref="T65:T66"/>
    <mergeCell ref="T68:T78"/>
    <mergeCell ref="T80:T88"/>
    <mergeCell ref="T90:T100"/>
    <mergeCell ref="T102:T114"/>
    <mergeCell ref="T116:T119"/>
    <mergeCell ref="T121:T122"/>
    <mergeCell ref="T124:T127"/>
    <mergeCell ref="R57:R60"/>
    <mergeCell ref="R62:R63"/>
    <mergeCell ref="R65:R66"/>
    <mergeCell ref="R68:R78"/>
    <mergeCell ref="U7:U16"/>
    <mergeCell ref="U18:U22"/>
    <mergeCell ref="U24:U27"/>
    <mergeCell ref="U29:U35"/>
    <mergeCell ref="U37:U40"/>
    <mergeCell ref="U42:U46"/>
    <mergeCell ref="U48:U50"/>
    <mergeCell ref="U52:U55"/>
    <mergeCell ref="U57:U60"/>
    <mergeCell ref="U62:U63"/>
    <mergeCell ref="U65:U66"/>
    <mergeCell ref="U68:U78"/>
    <mergeCell ref="U80:U88"/>
    <mergeCell ref="U90:U100"/>
    <mergeCell ref="U102:U114"/>
    <mergeCell ref="U116:U119"/>
    <mergeCell ref="U121:U122"/>
    <mergeCell ref="U124:U127"/>
    <mergeCell ref="V7:V16"/>
    <mergeCell ref="V18:V22"/>
    <mergeCell ref="V24:V27"/>
    <mergeCell ref="V29:V35"/>
    <mergeCell ref="V37:V40"/>
    <mergeCell ref="V42:V46"/>
    <mergeCell ref="V48:V50"/>
    <mergeCell ref="V52:V55"/>
    <mergeCell ref="V57:V60"/>
    <mergeCell ref="V62:V63"/>
    <mergeCell ref="V65:V66"/>
    <mergeCell ref="V68:V78"/>
    <mergeCell ref="V80:V88"/>
    <mergeCell ref="V90:V100"/>
    <mergeCell ref="V102:V114"/>
    <mergeCell ref="V116:V119"/>
    <mergeCell ref="V121:V122"/>
    <mergeCell ref="V124:V127"/>
    <mergeCell ref="W7:W16"/>
    <mergeCell ref="W18:W22"/>
    <mergeCell ref="W24:W27"/>
    <mergeCell ref="W29:W35"/>
    <mergeCell ref="W37:W40"/>
    <mergeCell ref="W42:W46"/>
    <mergeCell ref="W48:W50"/>
    <mergeCell ref="W52:W55"/>
    <mergeCell ref="W57:W60"/>
    <mergeCell ref="W62:W63"/>
    <mergeCell ref="W65:W66"/>
    <mergeCell ref="W68:W78"/>
    <mergeCell ref="W80:W88"/>
    <mergeCell ref="W90:W100"/>
    <mergeCell ref="W102:W114"/>
    <mergeCell ref="W116:W119"/>
    <mergeCell ref="W121:W122"/>
    <mergeCell ref="W124:W127"/>
    <mergeCell ref="X7:X16"/>
    <mergeCell ref="X18:X22"/>
    <mergeCell ref="X24:X27"/>
    <mergeCell ref="X29:X35"/>
    <mergeCell ref="X37:X40"/>
    <mergeCell ref="X42:X46"/>
    <mergeCell ref="X48:X50"/>
    <mergeCell ref="X52:X55"/>
    <mergeCell ref="X57:X60"/>
    <mergeCell ref="X62:X63"/>
    <mergeCell ref="X65:X66"/>
    <mergeCell ref="X68:X78"/>
    <mergeCell ref="X80:X88"/>
    <mergeCell ref="X90:X100"/>
    <mergeCell ref="X102:X114"/>
    <mergeCell ref="X116:X119"/>
    <mergeCell ref="X121:X122"/>
    <mergeCell ref="X124:X127"/>
    <mergeCell ref="Y80:Y88"/>
    <mergeCell ref="Y90:Y100"/>
    <mergeCell ref="Y102:Y114"/>
    <mergeCell ref="Y116:Y119"/>
    <mergeCell ref="Y121:Y122"/>
    <mergeCell ref="Y124:Y127"/>
    <mergeCell ref="Y7:Y16"/>
    <mergeCell ref="Y18:Y22"/>
    <mergeCell ref="Y24:Y27"/>
    <mergeCell ref="Y29:Y35"/>
    <mergeCell ref="Y37:Y40"/>
    <mergeCell ref="Y42:Y46"/>
    <mergeCell ref="Y48:Y50"/>
    <mergeCell ref="Y52:Y55"/>
    <mergeCell ref="Y57:Y60"/>
    <mergeCell ref="Z24:Z27"/>
    <mergeCell ref="Z29:Z35"/>
    <mergeCell ref="Z37:Z40"/>
    <mergeCell ref="Z42:Z46"/>
    <mergeCell ref="Z48:Z50"/>
    <mergeCell ref="Z52:Z55"/>
    <mergeCell ref="Y62:Y63"/>
    <mergeCell ref="Y65:Y66"/>
    <mergeCell ref="Y68:Y78"/>
    <mergeCell ref="Z124:Z127"/>
    <mergeCell ref="C5:D6"/>
    <mergeCell ref="A1:AA2"/>
    <mergeCell ref="S7:S16"/>
    <mergeCell ref="S5:S6"/>
    <mergeCell ref="S18:S22"/>
    <mergeCell ref="S24:S27"/>
    <mergeCell ref="S29:S35"/>
    <mergeCell ref="S37:S40"/>
    <mergeCell ref="S42:S46"/>
    <mergeCell ref="S48:S50"/>
    <mergeCell ref="S52:S55"/>
    <mergeCell ref="Z57:Z60"/>
    <mergeCell ref="Z62:Z63"/>
    <mergeCell ref="Z65:Z66"/>
    <mergeCell ref="Z68:Z78"/>
    <mergeCell ref="Z80:Z88"/>
    <mergeCell ref="Z90:Z100"/>
    <mergeCell ref="Z102:Z114"/>
    <mergeCell ref="Z116:Z119"/>
    <mergeCell ref="Z121:Z122"/>
    <mergeCell ref="Z5:Z6"/>
    <mergeCell ref="Z7:Z16"/>
    <mergeCell ref="Z18:Z22"/>
  </mergeCells>
  <hyperlinks>
    <hyperlink ref="Z7" r:id="rId1" xr:uid="{00000000-0004-0000-0000-000000000000}"/>
    <hyperlink ref="Z18" r:id="rId2" xr:uid="{00000000-0004-0000-0000-000001000000}"/>
    <hyperlink ref="Z24" r:id="rId3" xr:uid="{00000000-0004-0000-0000-000002000000}"/>
    <hyperlink ref="Z29" r:id="rId4" xr:uid="{00000000-0004-0000-0000-000003000000}"/>
    <hyperlink ref="Z37" r:id="rId5" xr:uid="{00000000-0004-0000-0000-000004000000}"/>
    <hyperlink ref="Z42" r:id="rId6" xr:uid="{00000000-0004-0000-0000-000005000000}"/>
    <hyperlink ref="Z48" r:id="rId7" xr:uid="{00000000-0004-0000-0000-000006000000}"/>
    <hyperlink ref="Z52" r:id="rId8" xr:uid="{00000000-0004-0000-0000-000007000000}"/>
    <hyperlink ref="Z57" r:id="rId9" xr:uid="{00000000-0004-0000-0000-000008000000}"/>
    <hyperlink ref="Z62" r:id="rId10" xr:uid="{00000000-0004-0000-0000-000009000000}"/>
    <hyperlink ref="Z65" r:id="rId11" xr:uid="{00000000-0004-0000-0000-00000A000000}"/>
    <hyperlink ref="Z68" r:id="rId12" xr:uid="{00000000-0004-0000-0000-00000B000000}"/>
    <hyperlink ref="Z80" r:id="rId13" xr:uid="{00000000-0004-0000-0000-00000C000000}"/>
    <hyperlink ref="Z90" r:id="rId14" xr:uid="{00000000-0004-0000-0000-00000D000000}"/>
    <hyperlink ref="Z102" r:id="rId15" xr:uid="{00000000-0004-0000-0000-00000E000000}"/>
    <hyperlink ref="Z116" r:id="rId16" xr:uid="{00000000-0004-0000-0000-00000F000000}"/>
    <hyperlink ref="Z121" r:id="rId17" xr:uid="{00000000-0004-0000-0000-000010000000}"/>
    <hyperlink ref="Z124" r:id="rId18" xr:uid="{00000000-0004-0000-0000-000011000000}"/>
  </hyperlinks>
  <pageMargins left="0.7" right="0.7" top="0.75" bottom="0.75" header="0.3" footer="0.3"/>
  <pageSetup paperSize="9" scale="23" orientation="portrait"/>
  <drawing r:id="rId19"/>
  <legacyDrawing r:id="rId2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21" name="Check Box 14">
              <controlPr defaultSize="0" autoPict="0">
                <anchor moveWithCells="1">
                  <from>
                    <xdr:col>11</xdr:col>
                    <xdr:colOff>133350</xdr:colOff>
                    <xdr:row>5</xdr:row>
                    <xdr:rowOff>184150</xdr:rowOff>
                  </from>
                  <to>
                    <xdr:col>15</xdr:col>
                    <xdr:colOff>533400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2" name="Check Box 15">
              <controlPr defaultSize="0" autoPict="0">
                <anchor moveWithCells="1">
                  <from>
                    <xdr:col>11</xdr:col>
                    <xdr:colOff>133350</xdr:colOff>
                    <xdr:row>6</xdr:row>
                    <xdr:rowOff>184150</xdr:rowOff>
                  </from>
                  <to>
                    <xdr:col>15</xdr:col>
                    <xdr:colOff>533400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3" name="Check Box 16">
              <controlPr defaultSize="0" autoPict="0">
                <anchor moveWithCells="1">
                  <from>
                    <xdr:col>11</xdr:col>
                    <xdr:colOff>133350</xdr:colOff>
                    <xdr:row>7</xdr:row>
                    <xdr:rowOff>184150</xdr:rowOff>
                  </from>
                  <to>
                    <xdr:col>15</xdr:col>
                    <xdr:colOff>533400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4" name="Check Box 17">
              <controlPr defaultSize="0" autoPict="0">
                <anchor moveWithCells="1">
                  <from>
                    <xdr:col>11</xdr:col>
                    <xdr:colOff>133350</xdr:colOff>
                    <xdr:row>8</xdr:row>
                    <xdr:rowOff>184150</xdr:rowOff>
                  </from>
                  <to>
                    <xdr:col>15</xdr:col>
                    <xdr:colOff>533400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5" name="Check Box 18">
              <controlPr defaultSize="0" autoPict="0">
                <anchor moveWithCells="1">
                  <from>
                    <xdr:col>11</xdr:col>
                    <xdr:colOff>133350</xdr:colOff>
                    <xdr:row>9</xdr:row>
                    <xdr:rowOff>184150</xdr:rowOff>
                  </from>
                  <to>
                    <xdr:col>15</xdr:col>
                    <xdr:colOff>533400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6" name="Check Box 19">
              <controlPr defaultSize="0" autoPict="0">
                <anchor moveWithCells="1">
                  <from>
                    <xdr:col>11</xdr:col>
                    <xdr:colOff>133350</xdr:colOff>
                    <xdr:row>10</xdr:row>
                    <xdr:rowOff>184150</xdr:rowOff>
                  </from>
                  <to>
                    <xdr:col>15</xdr:col>
                    <xdr:colOff>533400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7" name="Check Box 20">
              <controlPr defaultSize="0" autoPict="0">
                <anchor moveWithCells="1">
                  <from>
                    <xdr:col>11</xdr:col>
                    <xdr:colOff>133350</xdr:colOff>
                    <xdr:row>11</xdr:row>
                    <xdr:rowOff>184150</xdr:rowOff>
                  </from>
                  <to>
                    <xdr:col>15</xdr:col>
                    <xdr:colOff>533400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8" name="Check Box 21">
              <controlPr defaultSize="0" autoPict="0">
                <anchor moveWithCells="1">
                  <from>
                    <xdr:col>11</xdr:col>
                    <xdr:colOff>133350</xdr:colOff>
                    <xdr:row>12</xdr:row>
                    <xdr:rowOff>184150</xdr:rowOff>
                  </from>
                  <to>
                    <xdr:col>15</xdr:col>
                    <xdr:colOff>533400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9" name="Check Box 22">
              <controlPr defaultSize="0" autoPict="0">
                <anchor moveWithCells="1">
                  <from>
                    <xdr:col>11</xdr:col>
                    <xdr:colOff>133350</xdr:colOff>
                    <xdr:row>13</xdr:row>
                    <xdr:rowOff>184150</xdr:rowOff>
                  </from>
                  <to>
                    <xdr:col>15</xdr:col>
                    <xdr:colOff>533400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0" name="Check Box 23">
              <controlPr defaultSize="0" autoPict="0">
                <anchor moveWithCells="1">
                  <from>
                    <xdr:col>11</xdr:col>
                    <xdr:colOff>133350</xdr:colOff>
                    <xdr:row>14</xdr:row>
                    <xdr:rowOff>184150</xdr:rowOff>
                  </from>
                  <to>
                    <xdr:col>15</xdr:col>
                    <xdr:colOff>533400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1" name="Check Box 24">
              <controlPr defaultSize="0" autoPict="0">
                <anchor moveWithCells="1">
                  <from>
                    <xdr:col>11</xdr:col>
                    <xdr:colOff>133350</xdr:colOff>
                    <xdr:row>6</xdr:row>
                    <xdr:rowOff>184150</xdr:rowOff>
                  </from>
                  <to>
                    <xdr:col>15</xdr:col>
                    <xdr:colOff>533400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2" name="Check Box 25">
              <controlPr defaultSize="0" autoPict="0">
                <anchor moveWithCells="1">
                  <from>
                    <xdr:col>11</xdr:col>
                    <xdr:colOff>133350</xdr:colOff>
                    <xdr:row>7</xdr:row>
                    <xdr:rowOff>184150</xdr:rowOff>
                  </from>
                  <to>
                    <xdr:col>15</xdr:col>
                    <xdr:colOff>533400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3" name="Check Box 26">
              <controlPr defaultSize="0" autoPict="0">
                <anchor moveWithCells="1">
                  <from>
                    <xdr:col>11</xdr:col>
                    <xdr:colOff>133350</xdr:colOff>
                    <xdr:row>8</xdr:row>
                    <xdr:rowOff>184150</xdr:rowOff>
                  </from>
                  <to>
                    <xdr:col>15</xdr:col>
                    <xdr:colOff>533400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4" name="Check Box 27">
              <controlPr defaultSize="0" autoPict="0">
                <anchor moveWithCells="1">
                  <from>
                    <xdr:col>11</xdr:col>
                    <xdr:colOff>133350</xdr:colOff>
                    <xdr:row>9</xdr:row>
                    <xdr:rowOff>184150</xdr:rowOff>
                  </from>
                  <to>
                    <xdr:col>15</xdr:col>
                    <xdr:colOff>533400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5" name="Check Box 28">
              <controlPr defaultSize="0" autoPict="0">
                <anchor moveWithCells="1">
                  <from>
                    <xdr:col>11</xdr:col>
                    <xdr:colOff>133350</xdr:colOff>
                    <xdr:row>10</xdr:row>
                    <xdr:rowOff>184150</xdr:rowOff>
                  </from>
                  <to>
                    <xdr:col>15</xdr:col>
                    <xdr:colOff>533400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6" name="Check Box 29">
              <controlPr defaultSize="0" autoPict="0">
                <anchor moveWithCells="1">
                  <from>
                    <xdr:col>11</xdr:col>
                    <xdr:colOff>133350</xdr:colOff>
                    <xdr:row>11</xdr:row>
                    <xdr:rowOff>184150</xdr:rowOff>
                  </from>
                  <to>
                    <xdr:col>15</xdr:col>
                    <xdr:colOff>533400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7" name="Check Box 30">
              <controlPr defaultSize="0" autoPict="0">
                <anchor moveWithCells="1">
                  <from>
                    <xdr:col>11</xdr:col>
                    <xdr:colOff>133350</xdr:colOff>
                    <xdr:row>12</xdr:row>
                    <xdr:rowOff>184150</xdr:rowOff>
                  </from>
                  <to>
                    <xdr:col>15</xdr:col>
                    <xdr:colOff>533400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8" name="Check Box 31">
              <controlPr defaultSize="0" autoPict="0">
                <anchor moveWithCells="1">
                  <from>
                    <xdr:col>11</xdr:col>
                    <xdr:colOff>133350</xdr:colOff>
                    <xdr:row>13</xdr:row>
                    <xdr:rowOff>184150</xdr:rowOff>
                  </from>
                  <to>
                    <xdr:col>15</xdr:col>
                    <xdr:colOff>533400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9" name="Check Box 32">
              <controlPr defaultSize="0" autoPict="0">
                <anchor moveWithCells="1">
                  <from>
                    <xdr:col>11</xdr:col>
                    <xdr:colOff>133350</xdr:colOff>
                    <xdr:row>14</xdr:row>
                    <xdr:rowOff>184150</xdr:rowOff>
                  </from>
                  <to>
                    <xdr:col>15</xdr:col>
                    <xdr:colOff>533400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0" name="Check Box 33">
              <controlPr defaultSize="0" autoPict="0">
                <anchor moveWithCells="1">
                  <from>
                    <xdr:col>11</xdr:col>
                    <xdr:colOff>133350</xdr:colOff>
                    <xdr:row>16</xdr:row>
                    <xdr:rowOff>184150</xdr:rowOff>
                  </from>
                  <to>
                    <xdr:col>15</xdr:col>
                    <xdr:colOff>533400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41" name="Check Box 34">
              <controlPr defaultSize="0" autoPict="0">
                <anchor moveWithCells="1">
                  <from>
                    <xdr:col>11</xdr:col>
                    <xdr:colOff>133350</xdr:colOff>
                    <xdr:row>18</xdr:row>
                    <xdr:rowOff>76200</xdr:rowOff>
                  </from>
                  <to>
                    <xdr:col>15</xdr:col>
                    <xdr:colOff>533400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42" name="Check Box 35">
              <controlPr defaultSize="0" autoPict="0">
                <anchor moveWithCells="1">
                  <from>
                    <xdr:col>11</xdr:col>
                    <xdr:colOff>133350</xdr:colOff>
                    <xdr:row>19</xdr:row>
                    <xdr:rowOff>0</xdr:rowOff>
                  </from>
                  <to>
                    <xdr:col>15</xdr:col>
                    <xdr:colOff>533400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3" name="Check Box 36">
              <controlPr defaultSize="0" autoPict="0">
                <anchor moveWithCells="1">
                  <from>
                    <xdr:col>11</xdr:col>
                    <xdr:colOff>133350</xdr:colOff>
                    <xdr:row>19</xdr:row>
                    <xdr:rowOff>184150</xdr:rowOff>
                  </from>
                  <to>
                    <xdr:col>15</xdr:col>
                    <xdr:colOff>533400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4" name="Check Box 39">
              <controlPr defaultSize="0" autoPict="0">
                <anchor moveWithCells="1">
                  <from>
                    <xdr:col>11</xdr:col>
                    <xdr:colOff>133350</xdr:colOff>
                    <xdr:row>21</xdr:row>
                    <xdr:rowOff>127000</xdr:rowOff>
                  </from>
                  <to>
                    <xdr:col>15</xdr:col>
                    <xdr:colOff>533400</xdr:colOff>
                    <xdr:row>21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5" name="Check Box 40">
              <controlPr defaultSize="0" autoPict="0">
                <anchor moveWithCells="1">
                  <from>
                    <xdr:col>11</xdr:col>
                    <xdr:colOff>133350</xdr:colOff>
                    <xdr:row>23</xdr:row>
                    <xdr:rowOff>0</xdr:rowOff>
                  </from>
                  <to>
                    <xdr:col>15</xdr:col>
                    <xdr:colOff>533400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6" name="Check Box 41">
              <controlPr defaultSize="0" autoPict="0">
                <anchor moveWithCells="1">
                  <from>
                    <xdr:col>11</xdr:col>
                    <xdr:colOff>133350</xdr:colOff>
                    <xdr:row>23</xdr:row>
                    <xdr:rowOff>374650</xdr:rowOff>
                  </from>
                  <to>
                    <xdr:col>15</xdr:col>
                    <xdr:colOff>533400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7" name="Check Box 42">
              <controlPr defaultSize="0" autoPict="0">
                <anchor moveWithCells="1">
                  <from>
                    <xdr:col>11</xdr:col>
                    <xdr:colOff>133350</xdr:colOff>
                    <xdr:row>25</xdr:row>
                    <xdr:rowOff>0</xdr:rowOff>
                  </from>
                  <to>
                    <xdr:col>15</xdr:col>
                    <xdr:colOff>533400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8" name="Check Box 43">
              <controlPr defaultSize="0" autoPict="0">
                <anchor moveWithCells="1">
                  <from>
                    <xdr:col>11</xdr:col>
                    <xdr:colOff>133350</xdr:colOff>
                    <xdr:row>26</xdr:row>
                    <xdr:rowOff>0</xdr:rowOff>
                  </from>
                  <to>
                    <xdr:col>15</xdr:col>
                    <xdr:colOff>533400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9" name="Check Box 44">
              <controlPr defaultSize="0" autoPict="0">
                <anchor moveWithCells="1">
                  <from>
                    <xdr:col>11</xdr:col>
                    <xdr:colOff>133350</xdr:colOff>
                    <xdr:row>26</xdr:row>
                    <xdr:rowOff>0</xdr:rowOff>
                  </from>
                  <to>
                    <xdr:col>15</xdr:col>
                    <xdr:colOff>533400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0" name="Check Box 45">
              <controlPr defaultSize="0" autoPict="0">
                <anchor moveWithCells="1">
                  <from>
                    <xdr:col>11</xdr:col>
                    <xdr:colOff>133350</xdr:colOff>
                    <xdr:row>26</xdr:row>
                    <xdr:rowOff>0</xdr:rowOff>
                  </from>
                  <to>
                    <xdr:col>15</xdr:col>
                    <xdr:colOff>533400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1" name="Check Box 46">
              <controlPr defaultSize="0" autoPict="0">
                <anchor moveWithCells="1">
                  <from>
                    <xdr:col>11</xdr:col>
                    <xdr:colOff>133350</xdr:colOff>
                    <xdr:row>28</xdr:row>
                    <xdr:rowOff>0</xdr:rowOff>
                  </from>
                  <to>
                    <xdr:col>15</xdr:col>
                    <xdr:colOff>533400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2" name="Check Box 47">
              <controlPr defaultSize="0" autoPict="0">
                <anchor moveWithCells="1">
                  <from>
                    <xdr:col>11</xdr:col>
                    <xdr:colOff>133350</xdr:colOff>
                    <xdr:row>29</xdr:row>
                    <xdr:rowOff>0</xdr:rowOff>
                  </from>
                  <to>
                    <xdr:col>15</xdr:col>
                    <xdr:colOff>533400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3" name="Check Box 48">
              <controlPr defaultSize="0" autoPict="0">
                <anchor moveWithCells="1">
                  <from>
                    <xdr:col>11</xdr:col>
                    <xdr:colOff>133350</xdr:colOff>
                    <xdr:row>30</xdr:row>
                    <xdr:rowOff>0</xdr:rowOff>
                  </from>
                  <to>
                    <xdr:col>15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4" name="Check Box 49">
              <controlPr defaultSize="0" autoPict="0">
                <anchor moveWithCells="1">
                  <from>
                    <xdr:col>11</xdr:col>
                    <xdr:colOff>133350</xdr:colOff>
                    <xdr:row>31</xdr:row>
                    <xdr:rowOff>0</xdr:rowOff>
                  </from>
                  <to>
                    <xdr:col>15</xdr:col>
                    <xdr:colOff>533400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5" name="Check Box 50">
              <controlPr defaultSize="0" autoPict="0">
                <anchor moveWithCells="1">
                  <from>
                    <xdr:col>11</xdr:col>
                    <xdr:colOff>133350</xdr:colOff>
                    <xdr:row>32</xdr:row>
                    <xdr:rowOff>0</xdr:rowOff>
                  </from>
                  <to>
                    <xdr:col>15</xdr:col>
                    <xdr:colOff>533400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6" name="Check Box 51">
              <controlPr defaultSize="0" autoPict="0">
                <anchor moveWithCells="1">
                  <from>
                    <xdr:col>11</xdr:col>
                    <xdr:colOff>133350</xdr:colOff>
                    <xdr:row>33</xdr:row>
                    <xdr:rowOff>0</xdr:rowOff>
                  </from>
                  <to>
                    <xdr:col>15</xdr:col>
                    <xdr:colOff>533400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7" name="Check Box 52">
              <controlPr defaultSize="0" autoPict="0">
                <anchor moveWithCells="1">
                  <from>
                    <xdr:col>11</xdr:col>
                    <xdr:colOff>133350</xdr:colOff>
                    <xdr:row>34</xdr:row>
                    <xdr:rowOff>0</xdr:rowOff>
                  </from>
                  <to>
                    <xdr:col>15</xdr:col>
                    <xdr:colOff>533400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8" name="Check Box 53">
              <controlPr defaultSize="0" autoPict="0">
                <anchor moveWithCells="1">
                  <from>
                    <xdr:col>11</xdr:col>
                    <xdr:colOff>133350</xdr:colOff>
                    <xdr:row>36</xdr:row>
                    <xdr:rowOff>0</xdr:rowOff>
                  </from>
                  <to>
                    <xdr:col>15</xdr:col>
                    <xdr:colOff>533400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9" name="Check Box 54">
              <controlPr defaultSize="0" autoPict="0">
                <anchor moveWithCells="1">
                  <from>
                    <xdr:col>11</xdr:col>
                    <xdr:colOff>133350</xdr:colOff>
                    <xdr:row>38</xdr:row>
                    <xdr:rowOff>0</xdr:rowOff>
                  </from>
                  <to>
                    <xdr:col>15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0" name="Check Box 55">
              <controlPr defaultSize="0" autoPict="0">
                <anchor moveWithCells="1">
                  <from>
                    <xdr:col>11</xdr:col>
                    <xdr:colOff>133350</xdr:colOff>
                    <xdr:row>39</xdr:row>
                    <xdr:rowOff>0</xdr:rowOff>
                  </from>
                  <to>
                    <xdr:col>15</xdr:col>
                    <xdr:colOff>533400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1" name="Check Box 56">
              <controlPr defaultSize="0" autoPict="0">
                <anchor moveWithCells="1">
                  <from>
                    <xdr:col>11</xdr:col>
                    <xdr:colOff>133350</xdr:colOff>
                    <xdr:row>41</xdr:row>
                    <xdr:rowOff>0</xdr:rowOff>
                  </from>
                  <to>
                    <xdr:col>15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2" name="Check Box 57">
              <controlPr defaultSize="0" autoPict="0">
                <anchor moveWithCells="1">
                  <from>
                    <xdr:col>11</xdr:col>
                    <xdr:colOff>133350</xdr:colOff>
                    <xdr:row>41</xdr:row>
                    <xdr:rowOff>0</xdr:rowOff>
                  </from>
                  <to>
                    <xdr:col>15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3" name="Check Box 58">
              <controlPr defaultSize="0" autoPict="0">
                <anchor moveWithCells="1">
                  <from>
                    <xdr:col>11</xdr:col>
                    <xdr:colOff>133350</xdr:colOff>
                    <xdr:row>41</xdr:row>
                    <xdr:rowOff>0</xdr:rowOff>
                  </from>
                  <to>
                    <xdr:col>15</xdr:col>
                    <xdr:colOff>533400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4" name="Check Box 59">
              <controlPr defaultSize="0" autoPict="0">
                <anchor moveWithCells="1">
                  <from>
                    <xdr:col>11</xdr:col>
                    <xdr:colOff>133350</xdr:colOff>
                    <xdr:row>42</xdr:row>
                    <xdr:rowOff>0</xdr:rowOff>
                  </from>
                  <to>
                    <xdr:col>15</xdr:col>
                    <xdr:colOff>533400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5" name="Check Box 60">
              <controlPr defaultSize="0" autoPict="0">
                <anchor moveWithCells="1">
                  <from>
                    <xdr:col>11</xdr:col>
                    <xdr:colOff>133350</xdr:colOff>
                    <xdr:row>43</xdr:row>
                    <xdr:rowOff>0</xdr:rowOff>
                  </from>
                  <to>
                    <xdr:col>15</xdr:col>
                    <xdr:colOff>533400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6" name="Check Box 61">
              <controlPr defaultSize="0" autoPict="0">
                <anchor moveWithCells="1">
                  <from>
                    <xdr:col>11</xdr:col>
                    <xdr:colOff>133350</xdr:colOff>
                    <xdr:row>44</xdr:row>
                    <xdr:rowOff>0</xdr:rowOff>
                  </from>
                  <to>
                    <xdr:col>15</xdr:col>
                    <xdr:colOff>533400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7" name="Check Box 62">
              <controlPr defaultSize="0" autoPict="0">
                <anchor moveWithCells="1">
                  <from>
                    <xdr:col>11</xdr:col>
                    <xdr:colOff>146050</xdr:colOff>
                    <xdr:row>45</xdr:row>
                    <xdr:rowOff>57150</xdr:rowOff>
                  </from>
                  <to>
                    <xdr:col>15</xdr:col>
                    <xdr:colOff>546100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8" name="Check Box 63">
              <controlPr defaultSize="0" autoPict="0">
                <anchor moveWithCells="1">
                  <from>
                    <xdr:col>11</xdr:col>
                    <xdr:colOff>133350</xdr:colOff>
                    <xdr:row>47</xdr:row>
                    <xdr:rowOff>0</xdr:rowOff>
                  </from>
                  <to>
                    <xdr:col>15</xdr:col>
                    <xdr:colOff>533400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9" name="Check Box 64">
              <controlPr defaultSize="0" autoPict="0">
                <anchor moveWithCells="1">
                  <from>
                    <xdr:col>11</xdr:col>
                    <xdr:colOff>152400</xdr:colOff>
                    <xdr:row>48</xdr:row>
                    <xdr:rowOff>190500</xdr:rowOff>
                  </from>
                  <to>
                    <xdr:col>15</xdr:col>
                    <xdr:colOff>552450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0" name="Check Box 65">
              <controlPr defaultSize="0" autoPict="0">
                <anchor moveWithCells="1">
                  <from>
                    <xdr:col>11</xdr:col>
                    <xdr:colOff>171450</xdr:colOff>
                    <xdr:row>49</xdr:row>
                    <xdr:rowOff>171450</xdr:rowOff>
                  </from>
                  <to>
                    <xdr:col>15</xdr:col>
                    <xdr:colOff>571500</xdr:colOff>
                    <xdr:row>49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1" name="Check Box 66">
              <controlPr defaultSize="0" autoPict="0">
                <anchor moveWithCells="1">
                  <from>
                    <xdr:col>11</xdr:col>
                    <xdr:colOff>171450</xdr:colOff>
                    <xdr:row>51</xdr:row>
                    <xdr:rowOff>88900</xdr:rowOff>
                  </from>
                  <to>
                    <xdr:col>15</xdr:col>
                    <xdr:colOff>571500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2" name="Check Box 67">
              <controlPr defaultSize="0" autoPict="0">
                <anchor moveWithCells="1">
                  <from>
                    <xdr:col>11</xdr:col>
                    <xdr:colOff>184150</xdr:colOff>
                    <xdr:row>53</xdr:row>
                    <xdr:rowOff>50800</xdr:rowOff>
                  </from>
                  <to>
                    <xdr:col>15</xdr:col>
                    <xdr:colOff>584200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3" name="Check Box 68">
              <controlPr defaultSize="0" autoPict="0">
                <anchor moveWithCells="1">
                  <from>
                    <xdr:col>11</xdr:col>
                    <xdr:colOff>184150</xdr:colOff>
                    <xdr:row>51</xdr:row>
                    <xdr:rowOff>298450</xdr:rowOff>
                  </from>
                  <to>
                    <xdr:col>15</xdr:col>
                    <xdr:colOff>584200</xdr:colOff>
                    <xdr:row>53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4" name="Check Box 69">
              <controlPr defaultSize="0" autoPict="0">
                <anchor moveWithCells="1">
                  <from>
                    <xdr:col>11</xdr:col>
                    <xdr:colOff>184150</xdr:colOff>
                    <xdr:row>53</xdr:row>
                    <xdr:rowOff>361950</xdr:rowOff>
                  </from>
                  <to>
                    <xdr:col>15</xdr:col>
                    <xdr:colOff>584200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5" name="Check Box 70">
              <controlPr defaultSize="0" autoPict="0">
                <anchor moveWithCells="1">
                  <from>
                    <xdr:col>11</xdr:col>
                    <xdr:colOff>184150</xdr:colOff>
                    <xdr:row>57</xdr:row>
                    <xdr:rowOff>50800</xdr:rowOff>
                  </from>
                  <to>
                    <xdr:col>15</xdr:col>
                    <xdr:colOff>584200</xdr:colOff>
                    <xdr:row>57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6" name="Check Box 71">
              <controlPr defaultSize="0" autoPict="0">
                <anchor moveWithCells="1">
                  <from>
                    <xdr:col>11</xdr:col>
                    <xdr:colOff>184150</xdr:colOff>
                    <xdr:row>55</xdr:row>
                    <xdr:rowOff>184150</xdr:rowOff>
                  </from>
                  <to>
                    <xdr:col>15</xdr:col>
                    <xdr:colOff>584200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7" name="Check Box 72">
              <controlPr defaultSize="0" autoPict="0">
                <anchor moveWithCells="1">
                  <from>
                    <xdr:col>11</xdr:col>
                    <xdr:colOff>171450</xdr:colOff>
                    <xdr:row>57</xdr:row>
                    <xdr:rowOff>374650</xdr:rowOff>
                  </from>
                  <to>
                    <xdr:col>15</xdr:col>
                    <xdr:colOff>571500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8" name="Check Box 73">
              <controlPr defaultSize="0" autoPict="0">
                <anchor moveWithCells="1">
                  <from>
                    <xdr:col>11</xdr:col>
                    <xdr:colOff>171450</xdr:colOff>
                    <xdr:row>58</xdr:row>
                    <xdr:rowOff>171450</xdr:rowOff>
                  </from>
                  <to>
                    <xdr:col>15</xdr:col>
                    <xdr:colOff>571500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9" name="Check Box 74">
              <controlPr defaultSize="0" autoPict="0">
                <anchor moveWithCells="1">
                  <from>
                    <xdr:col>11</xdr:col>
                    <xdr:colOff>171450</xdr:colOff>
                    <xdr:row>61</xdr:row>
                    <xdr:rowOff>95250</xdr:rowOff>
                  </from>
                  <to>
                    <xdr:col>15</xdr:col>
                    <xdr:colOff>571500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0" name="Check Box 75">
              <controlPr defaultSize="0" autoPict="0">
                <anchor moveWithCells="1">
                  <from>
                    <xdr:col>11</xdr:col>
                    <xdr:colOff>171450</xdr:colOff>
                    <xdr:row>62</xdr:row>
                    <xdr:rowOff>171450</xdr:rowOff>
                  </from>
                  <to>
                    <xdr:col>15</xdr:col>
                    <xdr:colOff>571500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81" name="Check Box 76">
              <controlPr defaultSize="0" autoPict="0">
                <anchor moveWithCells="1">
                  <from>
                    <xdr:col>11</xdr:col>
                    <xdr:colOff>114300</xdr:colOff>
                    <xdr:row>65</xdr:row>
                    <xdr:rowOff>165100</xdr:rowOff>
                  </from>
                  <to>
                    <xdr:col>15</xdr:col>
                    <xdr:colOff>514350</xdr:colOff>
                    <xdr:row>65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2" name="Check Box 77">
              <controlPr defaultSize="0" autoPict="0">
                <anchor moveWithCells="1">
                  <from>
                    <xdr:col>11</xdr:col>
                    <xdr:colOff>171450</xdr:colOff>
                    <xdr:row>64</xdr:row>
                    <xdr:rowOff>12700</xdr:rowOff>
                  </from>
                  <to>
                    <xdr:col>15</xdr:col>
                    <xdr:colOff>571500</xdr:colOff>
                    <xdr:row>65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3" name="Check Box 86">
              <controlPr defaultSize="0" autoPict="0">
                <anchor moveWithCells="1">
                  <from>
                    <xdr:col>11</xdr:col>
                    <xdr:colOff>171450</xdr:colOff>
                    <xdr:row>68</xdr:row>
                    <xdr:rowOff>355600</xdr:rowOff>
                  </from>
                  <to>
                    <xdr:col>15</xdr:col>
                    <xdr:colOff>571500</xdr:colOff>
                    <xdr:row>69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4" name="Check Box 87">
              <controlPr defaultSize="0" autoPict="0">
                <anchor moveWithCells="1">
                  <from>
                    <xdr:col>11</xdr:col>
                    <xdr:colOff>171450</xdr:colOff>
                    <xdr:row>74</xdr:row>
                    <xdr:rowOff>127000</xdr:rowOff>
                  </from>
                  <to>
                    <xdr:col>15</xdr:col>
                    <xdr:colOff>571500</xdr:colOff>
                    <xdr:row>75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5" name="Check Box 88">
              <controlPr defaultSize="0" autoPict="0">
                <anchor moveWithCells="1">
                  <from>
                    <xdr:col>11</xdr:col>
                    <xdr:colOff>171450</xdr:colOff>
                    <xdr:row>78</xdr:row>
                    <xdr:rowOff>184150</xdr:rowOff>
                  </from>
                  <to>
                    <xdr:col>15</xdr:col>
                    <xdr:colOff>571500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6" name="Check Box 89">
              <controlPr defaultSize="0" autoPict="0">
                <anchor moveWithCells="1">
                  <from>
                    <xdr:col>11</xdr:col>
                    <xdr:colOff>171450</xdr:colOff>
                    <xdr:row>81</xdr:row>
                    <xdr:rowOff>76200</xdr:rowOff>
                  </from>
                  <to>
                    <xdr:col>15</xdr:col>
                    <xdr:colOff>571500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7" name="Check Box 90">
              <controlPr defaultSize="0" autoPict="0">
                <anchor moveWithCells="1">
                  <from>
                    <xdr:col>11</xdr:col>
                    <xdr:colOff>171450</xdr:colOff>
                    <xdr:row>85</xdr:row>
                    <xdr:rowOff>76200</xdr:rowOff>
                  </from>
                  <to>
                    <xdr:col>15</xdr:col>
                    <xdr:colOff>571500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8" name="Check Box 91">
              <controlPr defaultSize="0" autoPict="0">
                <anchor moveWithCells="1">
                  <from>
                    <xdr:col>11</xdr:col>
                    <xdr:colOff>171450</xdr:colOff>
                    <xdr:row>89</xdr:row>
                    <xdr:rowOff>184150</xdr:rowOff>
                  </from>
                  <to>
                    <xdr:col>15</xdr:col>
                    <xdr:colOff>571500</xdr:colOff>
                    <xdr:row>91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9" name="Check Box 92">
              <controlPr defaultSize="0" autoPict="0">
                <anchor moveWithCells="1">
                  <from>
                    <xdr:col>11</xdr:col>
                    <xdr:colOff>171450</xdr:colOff>
                    <xdr:row>91</xdr:row>
                    <xdr:rowOff>165100</xdr:rowOff>
                  </from>
                  <to>
                    <xdr:col>15</xdr:col>
                    <xdr:colOff>571500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0" name="Check Box 93">
              <controlPr defaultSize="0" autoPict="0">
                <anchor moveWithCells="1">
                  <from>
                    <xdr:col>11</xdr:col>
                    <xdr:colOff>171450</xdr:colOff>
                    <xdr:row>91</xdr:row>
                    <xdr:rowOff>565150</xdr:rowOff>
                  </from>
                  <to>
                    <xdr:col>15</xdr:col>
                    <xdr:colOff>571500</xdr:colOff>
                    <xdr:row>93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1" name="Check Box 94">
              <controlPr defaultSize="0" autoPict="0">
                <anchor moveWithCells="1">
                  <from>
                    <xdr:col>11</xdr:col>
                    <xdr:colOff>171450</xdr:colOff>
                    <xdr:row>92</xdr:row>
                    <xdr:rowOff>190500</xdr:rowOff>
                  </from>
                  <to>
                    <xdr:col>15</xdr:col>
                    <xdr:colOff>571500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2" name="Check Box 95">
              <controlPr defaultSize="0" autoPict="0">
                <anchor moveWithCells="1">
                  <from>
                    <xdr:col>11</xdr:col>
                    <xdr:colOff>171450</xdr:colOff>
                    <xdr:row>94</xdr:row>
                    <xdr:rowOff>184150</xdr:rowOff>
                  </from>
                  <to>
                    <xdr:col>15</xdr:col>
                    <xdr:colOff>571500</xdr:colOff>
                    <xdr:row>96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3" name="Check Box 96">
              <controlPr defaultSize="0" autoPict="0">
                <anchor moveWithCells="1">
                  <from>
                    <xdr:col>11</xdr:col>
                    <xdr:colOff>171450</xdr:colOff>
                    <xdr:row>96</xdr:row>
                    <xdr:rowOff>165100</xdr:rowOff>
                  </from>
                  <to>
                    <xdr:col>15</xdr:col>
                    <xdr:colOff>571500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4" name="Check Box 97">
              <controlPr defaultSize="0" autoPict="0">
                <anchor moveWithCells="1">
                  <from>
                    <xdr:col>11</xdr:col>
                    <xdr:colOff>171450</xdr:colOff>
                    <xdr:row>96</xdr:row>
                    <xdr:rowOff>546100</xdr:rowOff>
                  </from>
                  <to>
                    <xdr:col>15</xdr:col>
                    <xdr:colOff>571500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5" name="Check Box 98">
              <controlPr defaultSize="0" autoPict="0">
                <anchor moveWithCells="1">
                  <from>
                    <xdr:col>11</xdr:col>
                    <xdr:colOff>171450</xdr:colOff>
                    <xdr:row>97</xdr:row>
                    <xdr:rowOff>165100</xdr:rowOff>
                  </from>
                  <to>
                    <xdr:col>15</xdr:col>
                    <xdr:colOff>571500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6" name="Check Box 99">
              <controlPr defaultSize="0" autoPict="0">
                <anchor moveWithCells="1">
                  <from>
                    <xdr:col>11</xdr:col>
                    <xdr:colOff>171450</xdr:colOff>
                    <xdr:row>98</xdr:row>
                    <xdr:rowOff>165100</xdr:rowOff>
                  </from>
                  <to>
                    <xdr:col>15</xdr:col>
                    <xdr:colOff>571500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7" name="Check Box 100">
              <controlPr defaultSize="0" autoPict="0">
                <anchor moveWithCells="1">
                  <from>
                    <xdr:col>11</xdr:col>
                    <xdr:colOff>171450</xdr:colOff>
                    <xdr:row>101</xdr:row>
                    <xdr:rowOff>361950</xdr:rowOff>
                  </from>
                  <to>
                    <xdr:col>15</xdr:col>
                    <xdr:colOff>571500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8" name="Check Box 101">
              <controlPr defaultSize="0" autoPict="0">
                <anchor moveWithCells="1">
                  <from>
                    <xdr:col>11</xdr:col>
                    <xdr:colOff>171450</xdr:colOff>
                    <xdr:row>102</xdr:row>
                    <xdr:rowOff>171450</xdr:rowOff>
                  </from>
                  <to>
                    <xdr:col>15</xdr:col>
                    <xdr:colOff>571500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9" name="Check Box 102">
              <controlPr defaultSize="0" autoPict="0">
                <anchor moveWithCells="1">
                  <from>
                    <xdr:col>11</xdr:col>
                    <xdr:colOff>171450</xdr:colOff>
                    <xdr:row>104</xdr:row>
                    <xdr:rowOff>88900</xdr:rowOff>
                  </from>
                  <to>
                    <xdr:col>15</xdr:col>
                    <xdr:colOff>571500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0" name="Check Box 103">
              <controlPr defaultSize="0" autoPict="0">
                <anchor moveWithCells="1">
                  <from>
                    <xdr:col>11</xdr:col>
                    <xdr:colOff>171450</xdr:colOff>
                    <xdr:row>104</xdr:row>
                    <xdr:rowOff>374650</xdr:rowOff>
                  </from>
                  <to>
                    <xdr:col>15</xdr:col>
                    <xdr:colOff>571500</xdr:colOff>
                    <xdr:row>106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1" name="Check Box 104">
              <controlPr defaultSize="0" autoPict="0">
                <anchor moveWithCells="1">
                  <from>
                    <xdr:col>11</xdr:col>
                    <xdr:colOff>171450</xdr:colOff>
                    <xdr:row>109</xdr:row>
                    <xdr:rowOff>171450</xdr:rowOff>
                  </from>
                  <to>
                    <xdr:col>15</xdr:col>
                    <xdr:colOff>571500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2" name="Check Box 105">
              <controlPr defaultSize="0" autoPict="0">
                <anchor moveWithCells="1">
                  <from>
                    <xdr:col>11</xdr:col>
                    <xdr:colOff>184150</xdr:colOff>
                    <xdr:row>106</xdr:row>
                    <xdr:rowOff>0</xdr:rowOff>
                  </from>
                  <to>
                    <xdr:col>15</xdr:col>
                    <xdr:colOff>584200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3" name="Check Box 106">
              <controlPr defaultSize="0" autoPict="0">
                <anchor moveWithCells="1">
                  <from>
                    <xdr:col>11</xdr:col>
                    <xdr:colOff>171450</xdr:colOff>
                    <xdr:row>113</xdr:row>
                    <xdr:rowOff>165100</xdr:rowOff>
                  </from>
                  <to>
                    <xdr:col>15</xdr:col>
                    <xdr:colOff>571500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4" name="Check Box 107">
              <controlPr defaultSize="0" autoPict="0">
                <anchor moveWithCells="1">
                  <from>
                    <xdr:col>11</xdr:col>
                    <xdr:colOff>171450</xdr:colOff>
                    <xdr:row>113</xdr:row>
                    <xdr:rowOff>552450</xdr:rowOff>
                  </from>
                  <to>
                    <xdr:col>15</xdr:col>
                    <xdr:colOff>571500</xdr:colOff>
                    <xdr:row>116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5" name="Check Box 108">
              <controlPr defaultSize="0" autoPict="0">
                <anchor moveWithCells="1">
                  <from>
                    <xdr:col>11</xdr:col>
                    <xdr:colOff>171450</xdr:colOff>
                    <xdr:row>116</xdr:row>
                    <xdr:rowOff>209550</xdr:rowOff>
                  </from>
                  <to>
                    <xdr:col>15</xdr:col>
                    <xdr:colOff>571500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6" name="Check Box 109">
              <controlPr defaultSize="0" autoPict="0">
                <anchor moveWithCells="1">
                  <from>
                    <xdr:col>11</xdr:col>
                    <xdr:colOff>165100</xdr:colOff>
                    <xdr:row>116</xdr:row>
                    <xdr:rowOff>546100</xdr:rowOff>
                  </from>
                  <to>
                    <xdr:col>15</xdr:col>
                    <xdr:colOff>565150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7" name="Check Box 110">
              <controlPr defaultSize="0" autoPict="0">
                <anchor moveWithCells="1">
                  <from>
                    <xdr:col>11</xdr:col>
                    <xdr:colOff>171450</xdr:colOff>
                    <xdr:row>117</xdr:row>
                    <xdr:rowOff>171450</xdr:rowOff>
                  </from>
                  <to>
                    <xdr:col>15</xdr:col>
                    <xdr:colOff>571500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8" name="Check Box 111">
              <controlPr defaultSize="0" autoPict="0">
                <anchor moveWithCells="1">
                  <from>
                    <xdr:col>11</xdr:col>
                    <xdr:colOff>171450</xdr:colOff>
                    <xdr:row>120</xdr:row>
                    <xdr:rowOff>184150</xdr:rowOff>
                  </from>
                  <to>
                    <xdr:col>15</xdr:col>
                    <xdr:colOff>571500</xdr:colOff>
                    <xdr:row>120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9" name="Check Box 112">
              <controlPr defaultSize="0" autoPict="0">
                <anchor moveWithCells="1">
                  <from>
                    <xdr:col>11</xdr:col>
                    <xdr:colOff>171450</xdr:colOff>
                    <xdr:row>121</xdr:row>
                    <xdr:rowOff>95250</xdr:rowOff>
                  </from>
                  <to>
                    <xdr:col>15</xdr:col>
                    <xdr:colOff>571500</xdr:colOff>
                    <xdr:row>121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0" name="Check Box 113">
              <controlPr defaultSize="0" autoPict="0">
                <anchor moveWithCells="1">
                  <from>
                    <xdr:col>11</xdr:col>
                    <xdr:colOff>171450</xdr:colOff>
                    <xdr:row>123</xdr:row>
                    <xdr:rowOff>171450</xdr:rowOff>
                  </from>
                  <to>
                    <xdr:col>15</xdr:col>
                    <xdr:colOff>571500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1" name="Check Box 114">
              <controlPr defaultSize="0" autoPict="0">
                <anchor moveWithCells="1">
                  <from>
                    <xdr:col>11</xdr:col>
                    <xdr:colOff>171450</xdr:colOff>
                    <xdr:row>124</xdr:row>
                    <xdr:rowOff>95250</xdr:rowOff>
                  </from>
                  <to>
                    <xdr:col>15</xdr:col>
                    <xdr:colOff>571500</xdr:colOff>
                    <xdr:row>124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2" name="Check Box 115">
              <controlPr defaultSize="0" autoPict="0">
                <anchor moveWithCells="1">
                  <from>
                    <xdr:col>11</xdr:col>
                    <xdr:colOff>171450</xdr:colOff>
                    <xdr:row>126</xdr:row>
                    <xdr:rowOff>107950</xdr:rowOff>
                  </from>
                  <to>
                    <xdr:col>15</xdr:col>
                    <xdr:colOff>571500</xdr:colOff>
                    <xdr:row>126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3" name="Check Box 116">
              <controlPr defaultSize="0" autoPict="0">
                <anchor moveWithCells="1">
                  <from>
                    <xdr:col>11</xdr:col>
                    <xdr:colOff>171450</xdr:colOff>
                    <xdr:row>125</xdr:row>
                    <xdr:rowOff>50800</xdr:rowOff>
                  </from>
                  <to>
                    <xdr:col>15</xdr:col>
                    <xdr:colOff>571500</xdr:colOff>
                    <xdr:row>125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4" name="Check Box 117">
              <controlPr defaultSize="0" autoPict="0">
                <anchor moveWithCells="1">
                  <from>
                    <xdr:col>11</xdr:col>
                    <xdr:colOff>133350</xdr:colOff>
                    <xdr:row>37</xdr:row>
                    <xdr:rowOff>0</xdr:rowOff>
                  </from>
                  <to>
                    <xdr:col>15</xdr:col>
                    <xdr:colOff>533400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Simulasi Norma</vt:lpstr>
      <vt:lpstr>'Simulasi Norma'!Print_Area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Herlina Jeane Aldian</dc:creator>
  <cp:lastModifiedBy>Desa Kubutambahan</cp:lastModifiedBy>
  <cp:lastPrinted>2023-07-12T08:58:00Z</cp:lastPrinted>
  <dcterms:created xsi:type="dcterms:W3CDTF">2022-12-23T03:10:00Z</dcterms:created>
  <dcterms:modified xsi:type="dcterms:W3CDTF">2023-11-22T05:54:05Z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BD776A0716AD437D906BD41139884516_13</vt:lpwstr>
  </property>
  <property fmtid="{D5CDD505-2E9C-101B-9397-08002B2CF9AE}" pid="3" name="KSOProductBuildVer">
    <vt:lpwstr>1033-12.2.0.13215</vt:lpwstr>
  </property>
</Properties>
</file>